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0" windowWidth="11475" windowHeight="4935"/>
  </bookViews>
  <sheets>
    <sheet name="Alaska Option 4A" sheetId="2" r:id="rId1"/>
    <sheet name="Sheet1" sheetId="1" r:id="rId2"/>
  </sheets>
  <externalReferences>
    <externalReference r:id="rId3"/>
  </externalReferences>
  <definedNames>
    <definedName name="DPPOIINetwork">'Alaska Option 4A'!$7:$7,'Alaska Option 4A'!$42:$42,'Alaska Option 4A'!$30:$30</definedName>
    <definedName name="_xlnm.Print_Area" localSheetId="0">'Alaska Option 4A'!$B$1:$G$259</definedName>
    <definedName name="_xlnm.Print_Titles" localSheetId="0">'Alaska Option 4A'!$1:$4</definedName>
    <definedName name="rng_1">'Alaska Option 4A'!$B$114</definedName>
    <definedName name="rng_10">'Alaska Option 4A'!$B$130</definedName>
    <definedName name="rng_11">'Alaska Option 4A'!$B$131</definedName>
    <definedName name="rng_12">'Alaska Option 4A'!$B$132</definedName>
    <definedName name="rng_13">'Alaska Option 4A'!$B$133</definedName>
    <definedName name="rng_14">'Alaska Option 4A'!$B$134</definedName>
    <definedName name="rng_15">'Alaska Option 4A'!$B$135</definedName>
    <definedName name="rng_15a">'Alaska Option 4A'!$B$136</definedName>
    <definedName name="rng_15b">'Alaska Option 4A'!$B$137</definedName>
    <definedName name="rng_15bi">'Alaska Option 4A'!$B$138</definedName>
    <definedName name="rng_15bii">'Alaska Option 4A'!$B$139</definedName>
    <definedName name="rng_15biii">'Alaska Option 4A'!$B$140</definedName>
    <definedName name="rng_17">'Alaska Option 4A'!$B$142</definedName>
    <definedName name="rng_17a">'Alaska Option 4A'!$B$143</definedName>
    <definedName name="rng_17b">'Alaska Option 4A'!$B$144</definedName>
    <definedName name="rng_18">'Alaska Option 4A'!$B$145</definedName>
    <definedName name="rng_19">'Alaska Option 4A'!$B$146</definedName>
    <definedName name="rng_1a">'Alaska Option 4A'!$B$115</definedName>
    <definedName name="rng_1b">'Alaska Option 4A'!$B$116</definedName>
    <definedName name="rng_2">'Alaska Option 4A'!$B$117</definedName>
    <definedName name="rng_20">'Alaska Option 4A'!$B$147</definedName>
    <definedName name="rng_2a">'Alaska Option 4A'!$B$118</definedName>
    <definedName name="rng_2b">'Alaska Option 4A'!$B$119</definedName>
    <definedName name="rng_3">'Alaska Option 4A'!$B$120</definedName>
    <definedName name="rng_4">'Alaska Option 4A'!$B$121</definedName>
    <definedName name="rng_5">'Alaska Option 4A'!$B$122</definedName>
    <definedName name="rng_6">'Alaska Option 4A'!$B$123</definedName>
    <definedName name="rng_8">'Alaska Option 4A'!$B$125</definedName>
    <definedName name="rng_8a">'Alaska Option 4A'!$B$126</definedName>
    <definedName name="rng_8b">'Alaska Option 4A'!$B$127</definedName>
    <definedName name="rng_9">'Alaska Option 4A'!$B$129</definedName>
    <definedName name="rng_a_footnote">'Alaska Option 4A'!$B$96</definedName>
    <definedName name="rng_alt_treatment">'Alaska Option 4A'!$B$166:$F$170</definedName>
    <definedName name="rng_altrule">'Alaska Option 4A'!$B$166</definedName>
    <definedName name="rng_altrule_1">'Alaska Option 4A'!$B$168</definedName>
    <definedName name="rng_altrule_1a">'Alaska Option 4A'!$B$169</definedName>
    <definedName name="rng_altrule_1b">'Alaska Option 4A'!$B$170</definedName>
    <definedName name="rng_anesth_basic">'Alaska Option 4A'!$B$67</definedName>
    <definedName name="rng_anesth_major">'Alaska Option 4A'!$B$87</definedName>
    <definedName name="rng_ann_ben_max">'Alaska Option 4A'!$D$15</definedName>
    <definedName name="rng_anyexcl">'Alaska Option 4A'!$B$150</definedName>
    <definedName name="rng_B103">'Alaska Option 4A'!$B$108</definedName>
    <definedName name="rng_B107">'Alaska Option 4A'!$B$112</definedName>
    <definedName name="rng_B144">'Alaska Option 4A'!$B$149</definedName>
    <definedName name="rng_B146">'Alaska Option 4A'!$B$151</definedName>
    <definedName name="rng_B150">'Alaska Option 4A'!$B$155</definedName>
    <definedName name="rng_B152">'Alaska Option 4A'!$B$157</definedName>
    <definedName name="rng_B154">'Alaska Option 4A'!$B$159</definedName>
    <definedName name="rng_B156">'Alaska Option 4A'!$B$163</definedName>
    <definedName name="rng_B160">'Alaska Option 4A'!$B$167</definedName>
    <definedName name="rng_B167">'Alaska Option 4A'!$B$174</definedName>
    <definedName name="rng_B171">'Alaska Option 4A'!$B$178</definedName>
    <definedName name="rng_B173">'Alaska Option 4A'!$B$180</definedName>
    <definedName name="rng_B175">'Alaska Option 4A'!$B$182</definedName>
    <definedName name="rng_Basic_coins">'Alaska Option 4A'!$D$13</definedName>
    <definedName name="rng_coins_inc">'Alaska Option 4A'!$B$34</definedName>
    <definedName name="rng_composite">'Alaska Option 4A'!$B$59</definedName>
    <definedName name="rng_crown_bu_basic">'Alaska Option 4A'!$B$70</definedName>
    <definedName name="rng_crown_bu_major">'Alaska Option 4A'!$B$90</definedName>
    <definedName name="rng_crown_length">'Alaska Option 4A'!$B$81</definedName>
    <definedName name="rng_crown_length_basic">'Alaska Option 4A'!$B$69</definedName>
    <definedName name="rng_crown_length_major">'Alaska Option 4A'!$B$89</definedName>
    <definedName name="rng_cust_name">'Alaska Option 4A'!$B$1</definedName>
    <definedName name="rng_cust_name_indem">#REF!</definedName>
    <definedName name="rng_Ded">'Alaska Option 4A'!$D$10</definedName>
    <definedName name="rng_ded_applies_to">'Alaska Option 4A'!$B$21</definedName>
    <definedName name="rng_Ded_Fam">'Alaska Option 4A'!$D$11</definedName>
    <definedName name="rng_Ded_Hdr">'Alaska Option 4A'!$B$9</definedName>
    <definedName name="rng_denture_rep_basic">'Alaska Option 4A'!$B$68</definedName>
    <definedName name="rng_denture_rep_major">'Alaska Option 4A'!$B$88</definedName>
    <definedName name="rng_disc_prod2">'Alaska Option 4A'!$B$110</definedName>
    <definedName name="rng_disc_prod22">'Alaska Option 4A'!$B$111</definedName>
    <definedName name="rng_disc_prodname">'Alaska Option 4A'!$B$102</definedName>
    <definedName name="rng_disc_prodname2">'Alaska Option 4A'!$B$105:$F$105</definedName>
    <definedName name="rng_disc_prodname3">'Alaska Option 4A'!$B$106</definedName>
    <definedName name="rng_disc_reprule">'Alaska Option 4A'!$B$158</definedName>
    <definedName name="rng_disc_reprule2">'Alaska Option 4A'!$B$165</definedName>
    <definedName name="rng_discfee_ast">'Alaska Option 4A'!$B$94</definedName>
    <definedName name="rng_disclaimer_all">'Alaska Option 4A'!$B$101:$F$184</definedName>
    <definedName name="rng_dmo_ann_ben_max">'Alaska Option 4A'!$C$15</definedName>
    <definedName name="rng_dmo_basic_coins">'Alaska Option 4A'!$C$13</definedName>
    <definedName name="rng_dmo_Ded">'Alaska Option 4A'!$C$10</definedName>
    <definedName name="rng_dmo_Ded_Fam">'Alaska Option 4A'!$C$11</definedName>
    <definedName name="rng_dmo_Major_Coins">'Alaska Option 4A'!$C$14</definedName>
    <definedName name="rng_dmo_orth">'Alaska Option 4A'!$IV$1</definedName>
    <definedName name="rng_dmo_ortho_24">'Alaska Option 4A'!$B$26</definedName>
    <definedName name="rng_dmo_Ortho_coins">'Alaska Option 4A'!$C$17</definedName>
    <definedName name="rng_dmo_Ortho_coins_ch">'Alaska Option 4A'!$C$18</definedName>
    <definedName name="rng_dmo_Ortho_ded">'Alaska Option 4A'!$C$19</definedName>
    <definedName name="rng_dmo_Ortho_ltm">'Alaska Option 4A'!$C$20</definedName>
    <definedName name="rng_dmo_OV_copay">'Alaska Option 4A'!$C$16</definedName>
    <definedName name="rng_dmo_phc">'Alaska Option 4A'!$C$54:$C$68</definedName>
    <definedName name="rng_dmo_prev_coins">'Alaska Option 4A'!$C$12</definedName>
    <definedName name="rng_dmo_sealants">'Alaska Option 4A'!$C$47</definedName>
    <definedName name="rng_eff_date">'Alaska Option 4A'!$B$2</definedName>
    <definedName name="rng_eff_date_indem">#REF!</definedName>
    <definedName name="rng_emer_hdr">'Alaska Option 4A'!$B$109</definedName>
    <definedName name="rng_emerg">'Alaska Option 4A'!$B$108:$F$110</definedName>
    <definedName name="rng_er_prev">'Alaska Option 4A'!$B$109:$F$112</definedName>
    <definedName name="rng_final">'Alaska Option 4A'!$B$183</definedName>
    <definedName name="rng_finding_par">'Alaska Option 4A'!$B$173</definedName>
    <definedName name="rng_finding_par_1">'Alaska Option 4A'!$B$175</definedName>
    <definedName name="rng_finding_par_2">'Alaska Option 4A'!$B$176</definedName>
    <definedName name="rng_finding_par_3">'Alaska Option 4A'!$B$177</definedName>
    <definedName name="rng_finding_par_hdr">'Alaska Option 4A'!$B$172</definedName>
    <definedName name="rng_gingdmo_major">'Alaska Option 4A'!$C$76</definedName>
    <definedName name="rng_gingi_basic">'Alaska Option 4A'!$B$56</definedName>
    <definedName name="rng_gingi_major">'Alaska Option 4A'!$B$76</definedName>
    <definedName name="rng_impact">'Alaska Option 4A'!$D$37</definedName>
    <definedName name="rng_impacted_basic">'Alaska Option 4A'!$B$66</definedName>
    <definedName name="rng_impacted_major">'Alaska Option 4A'!$B$86</definedName>
    <definedName name="rng_implants_basic">'Alaska Option 4A'!$B$71</definedName>
    <definedName name="rng_implants_major">'Alaska Option 4A'!$B$91</definedName>
    <definedName name="rng_ind_impact">'Alaska Option 4A'!$F$37</definedName>
    <definedName name="rng_ind_num_rew">'Alaska Option 4A'!$F$36</definedName>
    <definedName name="rng_ind_rew_app">'Alaska Option 4A'!$F$33</definedName>
    <definedName name="rng_ind_rew_max">'Alaska Option 4A'!$F$35</definedName>
    <definedName name="rng_ind_rew_perc">'Alaska Option 4A'!$F$34</definedName>
    <definedName name="rng_indem_ann_ben_max">'Alaska Option 4A'!$F$15</definedName>
    <definedName name="rng_indem_basic_coins">'Alaska Option 4A'!$F$13</definedName>
    <definedName name="rng_indem_Ded">'Alaska Option 4A'!$F$10</definedName>
    <definedName name="rng_indem_Ded_Fam">'Alaska Option 4A'!$F$11</definedName>
    <definedName name="rng_indem_Major_Coins">'Alaska Option 4A'!$F$14</definedName>
    <definedName name="rng_indem_Ortho_coins">'Alaska Option 4A'!$F$17</definedName>
    <definedName name="rng_indem_Ortho_coins_ch">'Alaska Option 4A'!$F$18</definedName>
    <definedName name="rng_indem_Ortho_ded">'Alaska Option 4A'!$F$19</definedName>
    <definedName name="rng_indem_Ortho_ltm">'Alaska Option 4A'!$F$20</definedName>
    <definedName name="rng_indem_OV_copay">'Alaska Option 4A'!$F$16</definedName>
    <definedName name="rng_indem_Prev_coins">'Alaska Option 4A'!$F$12</definedName>
    <definedName name="rng_indem2">'Alaska Option 4A'!$B$168:$F$174</definedName>
    <definedName name="rng_louisiana">'Alaska Option 4A'!$B$107</definedName>
    <definedName name="rng_Major_coins">'Alaska Option 4A'!$D$14</definedName>
    <definedName name="rng_major_root_basic">'Alaska Option 4A'!$B$54</definedName>
    <definedName name="rng_major_root_major">'Alaska Option 4A'!$B$84</definedName>
    <definedName name="rng_max_inc">'Alaska Option 4A'!$B$35</definedName>
    <definedName name="rng_no_ortho">'Alaska Option 4A'!$B$19:$F$20</definedName>
    <definedName name="rng_non_par">'Alaska Option 4A'!$B$104</definedName>
    <definedName name="rng_nonpar">'Alaska Option 4A'!$B$141</definedName>
    <definedName name="rng_not_replaced">'Alaska Option 4A'!$B$164</definedName>
    <definedName name="rng_novisit">'Alaska Option 4A'!$B$37</definedName>
    <definedName name="rng_np_ann_ben_max">'Alaska Option 4A'!$E$15</definedName>
    <definedName name="rng_np_Basic_coins">'Alaska Option 4A'!$E$13</definedName>
    <definedName name="rng_np_Ded">'Alaska Option 4A'!$E$10</definedName>
    <definedName name="rng_np_Ded_Fam">'Alaska Option 4A'!$E$11</definedName>
    <definedName name="rng_np_impact">'Alaska Option 4A'!$E$37</definedName>
    <definedName name="rng_np_Major_coins">'Alaska Option 4A'!$E$14</definedName>
    <definedName name="rng_np_num_rew">'Alaska Option 4A'!$E$36</definedName>
    <definedName name="rng_np_Ortho_coins">'Alaska Option 4A'!$E$17</definedName>
    <definedName name="rng_np_Ortho_coins_ch">'Alaska Option 4A'!$E$18</definedName>
    <definedName name="rng_np_Ortho_ded">'Alaska Option 4A'!$E$19</definedName>
    <definedName name="rng_np_Ortho_ltm">'Alaska Option 4A'!$E$20</definedName>
    <definedName name="rng_np_OV_copay">'Alaska Option 4A'!$E$16</definedName>
    <definedName name="rng_np_Prev_coins">'Alaska Option 4A'!$E$12</definedName>
    <definedName name="rng_np_req">'Alaska Option 4A'!$E$32</definedName>
    <definedName name="rng_np_rew_app">'Alaska Option 4A'!$E$33</definedName>
    <definedName name="rng_np_rew_max">'Alaska Option 4A'!$E$35</definedName>
    <definedName name="rng_np_rew_perc">'Alaska Option 4A'!$E$34</definedName>
    <definedName name="rng_num_rew">'Alaska Option 4A'!$D$36</definedName>
    <definedName name="rng_ortho_ben">'Alaska Option 4A'!$B$17</definedName>
    <definedName name="rng_ortho_ben_ad_ch">'Alaska Option 4A'!#REF!</definedName>
    <definedName name="rng_ortho_ben_ch">'Alaska Option 4A'!$B$18</definedName>
    <definedName name="rng_Ortho_coins">'Alaska Option 4A'!$D$17</definedName>
    <definedName name="rng_Ortho_coins_ch">'Alaska Option 4A'!$D$18</definedName>
    <definedName name="rng_Ortho_ded">'Alaska Option 4A'!$D$19</definedName>
    <definedName name="rng_Ortho_ltm">'Alaska Option 4A'!$D$20</definedName>
    <definedName name="rng_ortho_ltm_wdng">'Alaska Option 4A'!$B$20:$G$20</definedName>
    <definedName name="rng_ortho_wding">'Alaska Option 4A'!$B$22</definedName>
    <definedName name="rng_osseous_basic">'Alaska Option 4A'!$B$65</definedName>
    <definedName name="rng_osseous_major">'Alaska Option 4A'!$B$85</definedName>
    <definedName name="rng_otherimp_hdr">'Alaska Option 4A'!$B$101</definedName>
    <definedName name="rng_OV_copay">'Alaska Option 4A'!$D$16</definedName>
    <definedName name="rng_partlist_hdr">'Alaska Option 4A'!$B$113</definedName>
    <definedName name="rng_phc_stds_maj">'Alaska Option 4A'!$D$84:$F$88</definedName>
    <definedName name="rng_ppo_orth">'Alaska Option 4A'!$IV$2</definedName>
    <definedName name="rng_ppo_prod">'Alaska Option 4A'!$D$6</definedName>
    <definedName name="rng_ppo_sealants">'Alaska Option 4A'!$D$47</definedName>
    <definedName name="rng_ppo_tier1">'Alaska Option 4A'!$D$8</definedName>
    <definedName name="rng_ppo_tier2">'Alaska Option 4A'!$E$8</definedName>
    <definedName name="rng_prev_1">'Alaska Option 4A'!$B$186</definedName>
    <definedName name="rng_prev_10">'Alaska Option 4A'!$B$204</definedName>
    <definedName name="rng_prev_11">'Alaska Option 4A'!$B$205</definedName>
    <definedName name="rng_prev_12">'Alaska Option 4A'!$B$206</definedName>
    <definedName name="rng_prev_1a">'Alaska Option 4A'!$B$187</definedName>
    <definedName name="rng_prev_1b">'Alaska Option 4A'!$B$188</definedName>
    <definedName name="rng_prev_2">'Alaska Option 4A'!$B$189</definedName>
    <definedName name="rng_prev_2a">'Alaska Option 4A'!$B$190</definedName>
    <definedName name="rng_prev_2b">'Alaska Option 4A'!$B$191</definedName>
    <definedName name="rng_prev_3">'Alaska Option 4A'!$B$192</definedName>
    <definedName name="rng_prev_4">'Alaska Option 4A'!$B$193</definedName>
    <definedName name="rng_prev_5">'Alaska Option 4A'!$B$194</definedName>
    <definedName name="rng_prev_6">'Alaska Option 4A'!$B$195</definedName>
    <definedName name="rng_prev_7">'Alaska Option 4A'!$B$196</definedName>
    <definedName name="rng_prev_8">'Alaska Option 4A'!$B$197</definedName>
    <definedName name="rng_prev_9">'Alaska Option 4A'!$B$198</definedName>
    <definedName name="rng_prev_9a">'Alaska Option 4A'!$B$199</definedName>
    <definedName name="rng_prev_9b">'Alaska Option 4A'!$B$200</definedName>
    <definedName name="rng_prev_9bi">'Alaska Option 4A'!$B$201</definedName>
    <definedName name="rng_prev_9bii">'Alaska Option 4A'!$B$202</definedName>
    <definedName name="rng_prev_9biii">'Alaska Option 4A'!$B$203</definedName>
    <definedName name="rng_prev_altrule">'Alaska Option 4A'!#REF!</definedName>
    <definedName name="rng_prev_altrule_1">'Alaska Option 4A'!#REF!</definedName>
    <definedName name="rng_prev_altrule_1a">'Alaska Option 4A'!#REF!</definedName>
    <definedName name="rng_prev_altrule_1b">'Alaska Option 4A'!#REF!</definedName>
    <definedName name="rng_prev_anyexcl">'Alaska Option 4A'!#REF!</definedName>
    <definedName name="rng_prev_B202">'Alaska Option 4A'!#REF!</definedName>
    <definedName name="rng_Prev_coins">'Alaska Option 4A'!$D$12</definedName>
    <definedName name="rng_prev_disc_prodname">'Alaska Option 4A'!#REF!</definedName>
    <definedName name="rng_prev_final">'Alaska Option 4A'!#REF!</definedName>
    <definedName name="rng_prev_finding_hdr">'Alaska Option 4A'!#REF!</definedName>
    <definedName name="rng_prev_finding_par">'Alaska Option 4A'!#REF!</definedName>
    <definedName name="rng_prev_finding_par_1">'Alaska Option 4A'!#REF!</definedName>
    <definedName name="rng_prev_finding_par_2">'Alaska Option 4A'!#REF!</definedName>
    <definedName name="rng_prev_finding_par_3">'Alaska Option 4A'!#REF!</definedName>
    <definedName name="rng_prev_otherimp_hdr">'Alaska Option 4A'!#REF!</definedName>
    <definedName name="rng_prev_partlist_hdr">'Alaska Option 4A'!$B$185</definedName>
    <definedName name="rng_prev_reins_rule1">'Alaska Option 4A'!#REF!</definedName>
    <definedName name="rng_prev_states_1">'Alaska Option 4A'!#REF!</definedName>
    <definedName name="rng_prev_states_2">'Alaska Option 4A'!#REF!</definedName>
    <definedName name="rng_prev_yourdent_hdr">'Alaska Option 4A'!#REF!</definedName>
    <definedName name="rng_prod_ca_dmo">'Alaska Option 4A'!$B$124</definedName>
    <definedName name="rng_prod_ca_dmo2">'Alaska Option 4A'!$B$148</definedName>
    <definedName name="rng_prod_tx_dmo">'Alaska Option 4A'!$B$128</definedName>
    <definedName name="rng_reins_rule1">'Alaska Option 4A'!$B$171</definedName>
    <definedName name="rng_reprule">'Alaska Option 4A'!$B$153</definedName>
    <definedName name="rng_reprule_1">'Alaska Option 4A'!$B$154</definedName>
    <definedName name="rng_reprule_2">'Alaska Option 4A'!$B$156</definedName>
    <definedName name="rng_reprule_3">'Alaska Option 4A'!$B$160</definedName>
    <definedName name="rng_req_service">'Alaska Option 4A'!$B$32</definedName>
    <definedName name="rng_rew_app">'Alaska Option 4A'!$D$33</definedName>
    <definedName name="rng_rew_disc_desc">'Alaska Option 4A'!$B$99</definedName>
    <definedName name="rng_rew_disc_hdr">'Alaska Option 4A'!$B$98</definedName>
    <definedName name="rng_rew_discl">'Alaska Option 4A'!$B$98:$G$99</definedName>
    <definedName name="rng_rew_max">'Alaska Option 4A'!$D$35</definedName>
    <definedName name="rng_rew_perc">'Alaska Option 4A'!$D$34</definedName>
    <definedName name="rng_reward_name">'Alaska Option 4A'!$B$6</definedName>
    <definedName name="rng_reward_plan">'Alaska Option 4A'!$B$29:$G$40</definedName>
    <definedName name="rng_rng_prod_tx_dmo">'Alaska Option 4A'!$B$128</definedName>
    <definedName name="rng_root_basic">'Alaska Option 4A'!$B$52:$B$53</definedName>
    <definedName name="rng_root_maj">'Alaska Option 4A'!$C$74</definedName>
    <definedName name="rng_root_major">'Alaska Option 4A'!$B$73:$B$74</definedName>
    <definedName name="rng_scaling_basic">'Alaska Option 4A'!$B$55</definedName>
    <definedName name="rng_scaling_major">'Alaska Option 4A'!$B$75</definedName>
    <definedName name="rng_scalrp_major">'Alaska Option 4A'!$C$75</definedName>
    <definedName name="rng_sealants_phc">'Alaska Option 4A'!$D$47:$F$47</definedName>
    <definedName name="rng_space_main_basic">'Alaska Option 4A'!$B$57</definedName>
    <definedName name="rng_space_main_major">'Alaska Option 4A'!$B$77</definedName>
    <definedName name="rng_space_main_prev">'Alaska Option 4A'!$B$50</definedName>
    <definedName name="rng_states_1">'Alaska Option 4A'!$B$179</definedName>
    <definedName name="rng_states2">'Alaska Option 4A'!$B$181</definedName>
    <definedName name="rng_waiting_per">'Alaska Option 4A'!$B$103</definedName>
    <definedName name="rng_yourdent_hdr">'Alaska Option 4A'!$B$152</definedName>
    <definedName name="rnglst_ann_ben_max">OFFSET([1]data_dental!$BB$2,0,0,total_ann_ben_max,1)</definedName>
    <definedName name="rnglst_ann_ben_max_indem">OFFSET([1]data_dental!$BF$2,0,0,total_ann_ben_max_indem,1)</definedName>
    <definedName name="rnglst_ann_ben_max_mt">OFFSET([1]data_dental!$CT$2,0,0,total_ann_ben_max_mt,1)</definedName>
    <definedName name="rnglst_Basic_coins">OFFSET([1]data_dental!$N$2,0,0,total_Basic_coins,1)</definedName>
    <definedName name="rnglst_Basic_coins_dmo">OFFSET([1]data_dental!$V$2,0,0,total_Basic_coins_dmo,1)</definedName>
    <definedName name="rnglst_Basic_coins_inc">OFFSET([1]data_dental!$Z$2,0,0,total_Basic_coins_inc,1)</definedName>
    <definedName name="rnglst_Basic_coins_inc_ny">OFFSET([1]data_dental!$AD$2,0,0,total_Basic_coins_inc_ny,1)</definedName>
    <definedName name="rnglst_Basic_coins_min50">OFFSET([1]data_dental!$R$2,0,0,total_Basic_coins_min50,1)</definedName>
    <definedName name="rnglst_Ded">OFFSET([1]data_dental!$F$2,0,0,total_Ded,1)</definedName>
    <definedName name="rnglst_Major_coins">OFFSET([1]data_dental!$AH$2,0,0,total_Major_coins,1)</definedName>
    <definedName name="rnglst_Major_coins_dmo">OFFSET([1]data_dental!$AP$2,0,0,total_Major_coins_dmo,1)</definedName>
    <definedName name="rnglst_Major_coins_inc1">OFFSET([1]data_dental!$AT$2,0,0,total_Major_coins_inc1,1)</definedName>
    <definedName name="rnglst_Major_coins_inc2">OFFSET([1]data_dental!$AX$2,0,0,total_Major_coins_inc2,1)</definedName>
    <definedName name="rnglst_Major_coins_min50">OFFSET([1]data_dental!$AL$2,0,0,total_Major_coins_min50,1)</definedName>
    <definedName name="rnglst_Ortho_coins">OFFSET([1]data_dental!$BN$2,0,0,total_Ortho_coins,1)</definedName>
    <definedName name="rnglst_Ortho_coins_dmo">OFFSET([1]data_dental!$BZ$2,0,0,total_Ortho_coins_dmo,1)</definedName>
    <definedName name="rnglst_Ortho_coins_min50">OFFSET([1]data_dental!$BR$2,0,0,total_Ortho_coins_min50,1)</definedName>
    <definedName name="rnglst_Ortho_coins_nc">OFFSET([1]data_dental!$BV$2,0,0,total_Ortho_coins_nc,1)</definedName>
    <definedName name="rnglst_Ortho_ded">OFFSET([1]data_dental!$CD$2,0,0,total_Ortho_ded,1)</definedName>
    <definedName name="rnglst_Ortho_ltm">OFFSET([1]data_dental!$CH$2,0,0,total_Ortho_ltm,1)</definedName>
    <definedName name="rnglst_Ortho_ltm_np">OFFSET([1]data_dental!$CL$2,0,0,total_Ortho_ltm_np,1)</definedName>
    <definedName name="rnglst_Ortho_ltm_PA">OFFSET([1]data_dental!$CX$2,0,0,total_Ortho_ltm_PA,1)</definedName>
    <definedName name="rnglst_Ortho_ltm_PA_np">OFFSET([1]data_dental!$DB$2,0,0,total_Ortho_ltm_PA_np,1)</definedName>
    <definedName name="rnglst_OV_copay">OFFSET([1]data_dental!$BJ$2,0,0,total_OV_copay,1)</definedName>
    <definedName name="rnglst_Prev_coins">OFFSET([1]data_dental!$J$2,0,0,total_Prev_coins,1)</definedName>
    <definedName name="rnglst_product">OFFSET([1]data_dental!$B$2,0,0,total_product,1)</definedName>
    <definedName name="rnglst_states">OFFSET([1]data_dental!$CP$2,0,0,total_states,1)</definedName>
    <definedName name="total_ann_ben_max">[1]data_dental!$BC$3</definedName>
    <definedName name="total_ann_ben_max_indem">[1]data_dental!$BG$3</definedName>
    <definedName name="total_ann_ben_max_mt">[1]data_dental!$CU$3</definedName>
    <definedName name="total_Basic_coins">[1]data_dental!$O$3</definedName>
    <definedName name="total_Basic_coins_dmo">[1]data_dental!$W$3</definedName>
    <definedName name="total_Basic_coins_inc">[1]data_dental!$AA$4</definedName>
    <definedName name="total_Basic_coins_inc_ny">[1]data_dental!$AE$4</definedName>
    <definedName name="total_Basic_coins_min50">[1]data_dental!$S$3</definedName>
    <definedName name="total_Ded">[1]data_dental!$G$3</definedName>
    <definedName name="total_Major_coins">[1]data_dental!$AI$3</definedName>
    <definedName name="total_Major_coins_dmo">[1]data_dental!$AQ$3</definedName>
    <definedName name="total_Major_coins_inc1">[1]data_dental!$AU$4</definedName>
    <definedName name="total_Major_coins_inc2">[1]data_dental!$AY$4</definedName>
    <definedName name="total_Major_coins_min50">[1]data_dental!$AM$3</definedName>
    <definedName name="total_Ortho_coins">[1]data_dental!$BO$3</definedName>
    <definedName name="total_Ortho_coins_dmo">[1]data_dental!$CA$3</definedName>
    <definedName name="total_Ortho_coins_min50">[1]data_dental!$BS$3</definedName>
    <definedName name="total_Ortho_coins_nc">[1]data_dental!$BW$3</definedName>
    <definedName name="total_Ortho_ded">[1]data_dental!$CE$3</definedName>
    <definedName name="total_Ortho_ltm">[1]data_dental!$CI$3</definedName>
    <definedName name="total_Ortho_ltm_np">[1]data_dental!$CM$3</definedName>
    <definedName name="total_Ortho_ltm_PA">[1]data_dental!$CY$3</definedName>
    <definedName name="total_Ortho_ltm_PA_np">[1]data_dental!$DC$3</definedName>
    <definedName name="total_OV_copay">[1]data_dental!$BK$3</definedName>
    <definedName name="total_Prev_coins">[1]data_dental!$K$3</definedName>
    <definedName name="total_product">[1]data_dental!$C$3</definedName>
    <definedName name="total_states">[1]data_dental!$CQ$4</definedName>
  </definedNames>
  <calcPr calcId="145621"/>
</workbook>
</file>

<file path=xl/calcChain.xml><?xml version="1.0" encoding="utf-8"?>
<calcChain xmlns="http://schemas.openxmlformats.org/spreadsheetml/2006/main">
  <c r="AZ1" i="2" l="1"/>
  <c r="D29" i="2"/>
  <c r="D31" i="2"/>
  <c r="E31" i="2"/>
  <c r="D41" i="2"/>
  <c r="D43" i="2"/>
  <c r="E43" i="2"/>
  <c r="C44" i="2"/>
  <c r="D44" i="2"/>
  <c r="E44" i="2"/>
  <c r="F44" i="2"/>
  <c r="C45" i="2"/>
  <c r="D45" i="2"/>
  <c r="E45" i="2"/>
  <c r="F45" i="2"/>
  <c r="C46" i="2"/>
  <c r="D46" i="2"/>
  <c r="E46" i="2"/>
  <c r="F46" i="2"/>
  <c r="D47" i="2"/>
  <c r="E47" i="2"/>
  <c r="F47" i="2"/>
  <c r="C48" i="2"/>
  <c r="D48" i="2"/>
  <c r="E48" i="2"/>
  <c r="F48" i="2"/>
  <c r="C49" i="2"/>
  <c r="D49" i="2"/>
  <c r="E49" i="2"/>
  <c r="F49" i="2"/>
  <c r="C50" i="2"/>
  <c r="D50" i="2"/>
  <c r="E50" i="2"/>
  <c r="F50" i="2"/>
  <c r="C53" i="2"/>
  <c r="D53" i="2"/>
  <c r="E53" i="2"/>
  <c r="F53" i="2"/>
  <c r="D54" i="2"/>
  <c r="E54" i="2"/>
  <c r="F54" i="2"/>
  <c r="C55"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D65" i="2"/>
  <c r="E65" i="2"/>
  <c r="F65" i="2"/>
  <c r="D66" i="2"/>
  <c r="E66" i="2"/>
  <c r="F66" i="2"/>
  <c r="D67" i="2"/>
  <c r="E67" i="2"/>
  <c r="F67" i="2"/>
  <c r="D68" i="2"/>
  <c r="E68" i="2"/>
  <c r="F68" i="2"/>
  <c r="D69" i="2"/>
  <c r="E69" i="2"/>
  <c r="F69" i="2"/>
  <c r="D70" i="2"/>
  <c r="E70" i="2"/>
  <c r="F70" i="2"/>
  <c r="D71" i="2"/>
  <c r="E71" i="2"/>
  <c r="F71" i="2"/>
  <c r="C74" i="2"/>
  <c r="D74" i="2"/>
  <c r="E74" i="2"/>
  <c r="F74"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C90" i="2"/>
  <c r="D90" i="2"/>
  <c r="E90" i="2"/>
  <c r="F90" i="2"/>
  <c r="D91" i="2"/>
  <c r="E91" i="2"/>
  <c r="F91" i="2"/>
</calcChain>
</file>

<file path=xl/sharedStrings.xml><?xml version="1.0" encoding="utf-8"?>
<sst xmlns="http://schemas.openxmlformats.org/spreadsheetml/2006/main" count="257" uniqueCount="189">
  <si>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</si>
  <si>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</si>
  <si>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</si>
  <si>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</si>
  <si>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</si>
  <si>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</si>
  <si>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ID card, or use our Internet-based provider directory (DocFind) available at www.aetna.com.</t>
  </si>
  <si>
    <t>Finding Participating Providers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</si>
  <si>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</si>
  <si>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</si>
  <si>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</si>
  <si>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</si>
  <si>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</si>
  <si>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</si>
  <si>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</si>
  <si>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</si>
  <si>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</si>
  <si>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</si>
  <si>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</si>
  <si>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</si>
  <si>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</si>
  <si>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</si>
  <si>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</si>
  <si>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</si>
  <si>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</si>
  <si>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</si>
  <si>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</si>
  <si>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</si>
  <si>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</si>
  <si>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</si>
  <si>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</si>
  <si>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</si>
  <si>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</si>
  <si>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</si>
  <si>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</si>
  <si>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</si>
  <si>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</si>
  <si>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</si>
  <si>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</si>
  <si>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</si>
  <si>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</si>
  <si>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</si>
  <si>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</si>
  <si>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</si>
  <si>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</si>
  <si>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</si>
  <si>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</si>
  <si>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</si>
  <si>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</si>
  <si>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</si>
  <si>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</si>
  <si>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</si>
  <si>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</si>
  <si>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</si>
  <si>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</si>
  <si>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</si>
  <si>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</si>
  <si>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</si>
  <si>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</si>
  <si>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</si>
  <si>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</si>
  <si>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</si>
  <si>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</si>
  <si>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</si>
  <si>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</si>
  <si>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</si>
  <si>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</si>
  <si>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</si>
  <si>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</si>
  <si>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</si>
  <si>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</si>
  <si>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</si>
  <si>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</si>
  <si>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</si>
  <si>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and Orthodontic services is subject to a waiting period and will take effect after 12 months of continuous coverage under the PPO Plan.</t>
  </si>
  <si>
    <t>This Aetna Dental® Preferred Provider Organization (PPO) benefits summary is provided by Aetna Life Insurance Company for some of the more frequently performed dental procedures.  Under the Dental Preferred Provider Organization (PPO) plan, you may choose at the time of service either a PPO participating dentist or any nonparticipating dentist.  With the PPO plan, savings are possible because the participating dentists have agreed to provide care for covered services at negotiated rates.  Non-participating benefits are subject to usual and prevailing charge limits, as determined by Aetna.</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</si>
  <si>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</si>
  <si>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</si>
  <si>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</si>
  <si>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</si>
  <si>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</si>
  <si>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</si>
  <si>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</si>
  <si>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</si>
  <si>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</si>
  <si>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</si>
  <si>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</si>
  <si>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</si>
  <si>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</si>
  <si>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</si>
  <si>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</si>
  <si>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</si>
  <si>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</si>
  <si>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 lengthening</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</si>
  <si>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</si>
  <si>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</si>
  <si>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</si>
  <si>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</si>
  <si>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</si>
  <si>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</si>
  <si>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</si>
  <si>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</si>
  <si>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</si>
  <si>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</si>
  <si>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</si>
  <si>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</si>
  <si>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</si>
  <si>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</si>
  <si>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</si>
  <si>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</si>
  <si>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</si>
  <si>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</si>
  <si>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X-rays (a)</t>
  </si>
  <si>
    <t>Bitewing X-rays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</si>
  <si>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</si>
  <si>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</si>
  <si>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</si>
  <si>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</si>
  <si>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</si>
  <si>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</si>
  <si>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</si>
  <si>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</si>
  <si>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</si>
  <si>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</si>
  <si>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</si>
  <si>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</si>
  <si>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</si>
  <si>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</si>
  <si>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</si>
  <si>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</si>
  <si>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</si>
  <si>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</si>
  <si>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</si>
  <si>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</si>
  <si>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</si>
  <si>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</si>
  <si>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</si>
  <si>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</si>
  <si>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</si>
  <si>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</si>
  <si>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 xml:space="preserve">  Orthodontic Lifetime Maximum</t>
  </si>
  <si>
    <t xml:space="preserve">  Orthodontic Deductible</t>
  </si>
  <si>
    <t>60%</t>
  </si>
  <si>
    <t xml:space="preserve">  Orthodontic Services (Child)**</t>
  </si>
  <si>
    <t xml:space="preserve">  Orthodontic Services</t>
  </si>
  <si>
    <t>N/A</t>
  </si>
  <si>
    <t xml:space="preserve">  Office Visit Copay</t>
  </si>
  <si>
    <t>None</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</si>
  <si>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</si>
  <si>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</si>
  <si>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</si>
  <si>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</si>
  <si>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</si>
  <si>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</si>
  <si>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</si>
  <si>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</si>
  <si>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</si>
  <si>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t>
  </si>
  <si>
    <t>Dental Benefits Summary</t>
  </si>
  <si>
    <t>Alaska Option 4A</t>
  </si>
  <si>
    <t>PPO 1000 Plus</t>
  </si>
  <si>
    <t xml:space="preserve">Aetna complies with applicable Federal civil rights laws and does not discriminate, exclude or treat people differently based on their race, color, national origin, sex, age, or disability.  </t>
  </si>
  <si>
    <t>Aetna provides free aids/services to people with disabilities and to people who need language assistance.</t>
  </si>
  <si>
    <t>If you need a qualified interpreter, written information in other formats, translation or other services, call 877-238-6200.</t>
  </si>
  <si>
    <t xml:space="preserve">If you believe we have failed to provide these services or otherwise discriminated based on a protected class noted above, you can also file a grievance with the Civil Rights Coordinator by contacting: </t>
  </si>
  <si>
    <t xml:space="preserve">Civil Rights Coordinator, </t>
  </si>
  <si>
    <t xml:space="preserve">P.O. Box 14462, Lexington, KY 40512 (CA HMO customers: PO Box 24030 Fresno, CA  93779), </t>
  </si>
  <si>
    <t xml:space="preserve">1-800-648-7817, TTY: 711, </t>
  </si>
  <si>
    <t>Fax: 859-425-3379 (CA HMO customers: 860-262-7705),</t>
  </si>
  <si>
    <t>CRCoordinator@aetna.com.</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</si>
  <si>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</si>
  <si>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Aetna is the brand name used for products and services provided by one or more of the Aetna group of subsidiary companies, including Aetna Life Insurance Company, Coventry Health Care plans and their affiliates (Aetna).</t>
  </si>
  <si>
    <t>TTY: 711  </t>
  </si>
  <si>
    <t>For language assistance in your language call 877-238-6200 at no cost. (English)</t>
  </si>
  <si>
    <t>Para obtener asistencia lingüística en español, llame sin cargo al 877-238-6200. (Spanish)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</si>
  <si>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</si>
  <si>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Pour une assistance linguistique en français  appeler le 877-238-6200 sans frais. (French)</t>
  </si>
  <si>
    <t>Para sa tulong sa wika na nasa Tagalog, tawagan ang 877-238-6200 nang walang bayad. (Tagalog)</t>
  </si>
  <si>
    <t>Benötigen Sie Hilfe oder Informationen in deutscher Sprache? Rufen Sie uns kostenlos unter der Nummer 877-238-6200 an. (German)</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</si>
  <si>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</si>
  <si>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Pou jwenn asistans nan lang Kreyòl Ayisyen, rele nimewo 877-238-6200 gratis. (French Creole)</t>
  </si>
  <si>
    <t>Per ricevere assistenza linguistica in italiano, può chiamare gratuitamente 877-238-6200. (Italian)</t>
  </si>
  <si>
    <t>日本語で援助をご希望の方は、877-238-6200 まで無料でお電話ください。(Japanese)</t>
  </si>
  <si>
    <t>한국어로 언어 지원을 받고 싶으시면 무료 통화번호인 877-238-6200 번으로 전화해 주십시오. (Korean)</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</si>
  <si>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</si>
  <si>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Aby uzyskać pomoc w języku polskim, zadzwoń bezpłatnie pod numer 877-238-6200. (Polish)</t>
  </si>
  <si>
    <t>Para obter assistência linguística em português ligue para o 877-238-6200 gratuitamente. (Portuguese)</t>
  </si>
  <si>
    <t>Чтобы получить помощь русскоязычного переводчика, позвоните по бесплатному номеру 
877-238-6200. (Russian)</t>
  </si>
  <si>
    <t>Để được hỗ trợ ngôn ngữ bằng (ngôn ngữ), hãy gọi miễn phí đến số 877-238-6200. (Vietnamese)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</si>
</sst>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2" x14ac:knownFonts="1">
    <font>
      <sz val="10"/>
      <color theme="1"/>
      <name val="Arial"/>
      <family val="2"/>
    </font>
    <font>
      <sz val="10"/>
      <name val="Arial"/>
      <family val="2"/>
    </font>
    <font>
      <sz val="10"/>
      <color indexed="10"/>
      <name val="Arial"/>
      <family val="2"/>
    </font>
    <font>
      <b/>
      <sz val="12"/>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sz val="10"/>
      <color indexed="8"/>
      <name val="Arial"/>
      <family val="2"/>
    </font>
    <font>
      <b/>
      <u/>
      <sz val="10"/>
      <color indexed="8"/>
      <name val="Arial"/>
      <family val="2"/>
    </font>
    <font>
      <sz val="12"/>
      <name val="Arial"/>
      <family val="2"/>
    </font>
    <font>
      <sz val="11"/>
      <color indexed="8"/>
      <name val="Times New Roman"/>
      <family val="1"/>
    </font>
    <font>
      <u/>
      <sz val="10"/>
      <color indexed="12"/>
      <name val="Arial"/>
      <family val="2"/>
    </font>
    <font>
      <sz val="11"/>
      <color indexed="8"/>
      <name val="Arial"/>
      <family val="2"/>
    </font>
    <font>
      <sz val="11"/>
      <name val="Times New Roman"/>
      <family val="1"/>
    </font>
    <font>
      <sz val="11.5"/>
      <color theme="1"/>
      <name val="Times New Roman"/>
      <family val="1"/>
    </font>
    <font>
      <i/>
      <sz val="11"/>
      <color theme="1"/>
      <name val="Times New Roman"/>
      <family val="1"/>
    </font>
    <font>
      <sz val="11"/>
      <color theme="1"/>
      <name val="Calibri"/>
      <family val="2"/>
    </font>
    <font>
      <sz val="11"/>
      <color indexed="8"/>
      <name val="Calibri"/>
      <family val="2"/>
    </font>
    <font>
      <sz val="11"/>
      <color theme="1"/>
      <name val="Times New Roman"/>
      <family val="1"/>
    </font>
    <font>
      <sz val="11"/>
      <name val="Calibri"/>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0" fontId="13" fillId="0" borderId="0" applyNumberFormat="0" applyFill="0" applyBorder="0" applyAlignment="0" applyProtection="0">
      <alignment vertical="top"/>
      <protection locked="0"/>
    </xf>
  </cellStyleXfs>
  <cellXfs count="152">
    <xf numFmtId="0" fontId="0" fillId="0" borderId="0" xfId="0"/>
    <xf numFmtId="0" fontId="1" fillId="0" borderId="0" xfId="1" applyFont="1"/>
    <xf numFmtId="0" fontId="1" fillId="0" borderId="0" xfId="1" applyFont="1" applyAlignment="1">
      <alignment wrapText="1"/>
    </xf>
    <xf numFmtId="0" fontId="1" fillId="0" borderId="0" xfId="1" applyFont="1" applyAlignment="1">
      <alignment horizontal="center"/>
    </xf>
    <xf numFmtId="0" fontId="2" fillId="0" borderId="0" xfId="1" applyFont="1"/>
    <xf numFmtId="0" fontId="2" fillId="0" borderId="0" xfId="1" applyFont="1" applyAlignment="1">
      <alignment vertical="top" wrapText="1"/>
    </xf>
    <xf numFmtId="0" fontId="1" fillId="0" borderId="0" xfId="1" applyFont="1" applyAlignment="1">
      <alignment horizontal="left" vertical="top" wrapText="1" indent="2"/>
    </xf>
    <xf numFmtId="0" fontId="1" fillId="0" borderId="0" xfId="1" applyFont="1" applyAlignment="1">
      <alignment vertical="top" wrapText="1"/>
    </xf>
    <xf numFmtId="0" fontId="5" fillId="0" borderId="0" xfId="1" applyFont="1" applyFill="1" applyAlignment="1">
      <alignment vertical="top" wrapText="1"/>
    </xf>
    <xf numFmtId="0" fontId="1" fillId="0" borderId="0" xfId="1" applyFont="1" applyFill="1" applyAlignment="1">
      <alignment vertical="top" wrapText="1"/>
    </xf>
    <xf numFmtId="0" fontId="1" fillId="0" borderId="0" xfId="1" applyFont="1" applyAlignment="1">
      <alignment horizontal="center" vertical="top" wrapText="1"/>
    </xf>
    <xf numFmtId="0" fontId="1" fillId="0" borderId="0" xfId="1" applyFont="1" applyFill="1" applyAlignment="1">
      <alignment wrapText="1"/>
    </xf>
    <xf numFmtId="0" fontId="1" fillId="0" borderId="0" xfId="1" applyFont="1" applyFill="1"/>
    <xf numFmtId="0" fontId="1" fillId="0" borderId="0" xfId="1" applyFont="1" applyFill="1" applyAlignment="1">
      <alignment horizontal="center"/>
    </xf>
    <xf numFmtId="0" fontId="3" fillId="0" borderId="0" xfId="1" applyFont="1" applyFill="1" applyBorder="1" applyAlignment="1">
      <alignment vertical="top" wrapText="1"/>
    </xf>
    <xf numFmtId="6" fontId="1" fillId="0" borderId="0" xfId="1" applyNumberFormat="1" applyFont="1"/>
    <xf numFmtId="0" fontId="8" fillId="0" borderId="0" xfId="1" applyFont="1" applyBorder="1" applyAlignment="1">
      <alignment vertical="top" wrapText="1"/>
    </xf>
    <xf numFmtId="0" fontId="9" fillId="0" borderId="4" xfId="1" applyFont="1" applyBorder="1" applyAlignment="1">
      <alignment vertical="top" wrapText="1"/>
    </xf>
    <xf numFmtId="0" fontId="9" fillId="0" borderId="0" xfId="1" applyFont="1" applyBorder="1" applyAlignment="1">
      <alignment vertical="top" wrapText="1"/>
    </xf>
    <xf numFmtId="0" fontId="9" fillId="0" borderId="5" xfId="1" applyFont="1" applyBorder="1" applyAlignment="1">
      <alignment vertical="top" wrapText="1"/>
    </xf>
    <xf numFmtId="0" fontId="5" fillId="0" borderId="4" xfId="1" applyFont="1" applyBorder="1" applyAlignment="1">
      <alignment horizontal="center" vertical="top" wrapText="1"/>
    </xf>
    <xf numFmtId="9" fontId="5" fillId="0" borderId="0" xfId="1" applyNumberFormat="1" applyFont="1" applyAlignment="1">
      <alignment horizontal="center" vertical="top" wrapText="1"/>
    </xf>
    <xf numFmtId="9" fontId="5" fillId="0" borderId="0" xfId="1" applyNumberFormat="1" applyFont="1" applyBorder="1" applyAlignment="1">
      <alignment horizontal="center" vertical="top" wrapText="1"/>
    </xf>
    <xf numFmtId="0" fontId="9" fillId="0" borderId="5" xfId="1" applyFont="1" applyFill="1" applyBorder="1" applyAlignment="1">
      <alignment horizontal="left" vertical="top" wrapText="1" indent="2"/>
    </xf>
    <xf numFmtId="49" fontId="1" fillId="0" borderId="0" xfId="1" applyNumberFormat="1" applyFont="1"/>
    <xf numFmtId="49" fontId="1" fillId="0" borderId="0" xfId="1" applyNumberFormat="1" applyFont="1" applyFill="1"/>
    <xf numFmtId="0" fontId="5" fillId="0" borderId="4" xfId="1" applyFont="1" applyFill="1" applyBorder="1" applyAlignment="1">
      <alignment horizontal="center" vertical="top" wrapText="1"/>
    </xf>
    <xf numFmtId="0" fontId="9" fillId="0" borderId="5" xfId="1" applyFont="1" applyFill="1" applyBorder="1" applyAlignment="1">
      <alignment horizontal="left" vertical="top" wrapText="1" indent="3"/>
    </xf>
    <xf numFmtId="9" fontId="5" fillId="0" borderId="0" xfId="1" applyNumberFormat="1" applyFont="1" applyFill="1" applyAlignment="1">
      <alignment horizontal="center" vertical="top" wrapText="1"/>
    </xf>
    <xf numFmtId="9" fontId="5" fillId="0" borderId="0" xfId="1" applyNumberFormat="1" applyFont="1" applyFill="1" applyBorder="1" applyAlignment="1">
      <alignment horizontal="center" vertical="top" wrapText="1"/>
    </xf>
    <xf numFmtId="0" fontId="5" fillId="2" borderId="4" xfId="1" applyFont="1" applyFill="1" applyBorder="1" applyAlignment="1">
      <alignment horizontal="center" vertical="top" wrapText="1"/>
    </xf>
    <xf numFmtId="0" fontId="5" fillId="2" borderId="0" xfId="1" applyFont="1" applyFill="1" applyAlignment="1">
      <alignment horizontal="center" vertical="top" wrapText="1"/>
    </xf>
    <xf numFmtId="0" fontId="9" fillId="2" borderId="0" xfId="1" applyFont="1" applyFill="1" applyBorder="1" applyAlignment="1">
      <alignment horizontal="center" vertical="top" wrapText="1"/>
    </xf>
    <xf numFmtId="0" fontId="9" fillId="2" borderId="5" xfId="1" applyFont="1" applyFill="1" applyBorder="1" applyAlignment="1">
      <alignment vertical="top" wrapText="1"/>
    </xf>
    <xf numFmtId="0" fontId="5" fillId="0" borderId="0" xfId="1" applyFont="1" applyAlignment="1">
      <alignment horizontal="center" vertical="top" wrapText="1"/>
    </xf>
    <xf numFmtId="0" fontId="5" fillId="0" borderId="0" xfId="1" applyFont="1" applyBorder="1" applyAlignment="1">
      <alignment horizontal="center" vertical="top" wrapText="1"/>
    </xf>
    <xf numFmtId="0" fontId="9" fillId="0" borderId="5" xfId="1" applyFont="1" applyBorder="1" applyAlignment="1">
      <alignment horizontal="left" vertical="top" wrapText="1" indent="2"/>
    </xf>
    <xf numFmtId="0" fontId="5" fillId="2" borderId="4" xfId="1" applyFont="1" applyFill="1" applyBorder="1" applyAlignment="1">
      <alignment horizontal="right" vertical="top" wrapText="1"/>
    </xf>
    <xf numFmtId="0" fontId="10" fillId="2" borderId="0" xfId="1" applyFont="1" applyFill="1" applyAlignment="1">
      <alignment horizontal="center" vertical="top" wrapText="1"/>
    </xf>
    <xf numFmtId="49" fontId="10" fillId="2" borderId="0" xfId="1" applyNumberFormat="1" applyFont="1" applyFill="1" applyAlignment="1">
      <alignment horizontal="center" vertical="top" wrapText="1"/>
    </xf>
    <xf numFmtId="0" fontId="9" fillId="2" borderId="5" xfId="1" applyFont="1" applyFill="1" applyBorder="1" applyAlignment="1">
      <alignment wrapText="1"/>
    </xf>
    <xf numFmtId="0" fontId="9" fillId="2" borderId="4" xfId="1" applyFont="1" applyFill="1" applyBorder="1" applyAlignment="1">
      <alignment horizontal="right" vertical="top" wrapText="1"/>
    </xf>
    <xf numFmtId="0" fontId="10" fillId="2" borderId="0" xfId="1" applyFont="1" applyFill="1" applyBorder="1" applyAlignment="1">
      <alignment horizontal="center" vertical="top" wrapText="1"/>
    </xf>
    <xf numFmtId="0" fontId="9" fillId="2" borderId="6" xfId="1" applyFont="1" applyFill="1" applyBorder="1" applyAlignment="1">
      <alignment horizontal="right" vertical="top" wrapText="1"/>
    </xf>
    <xf numFmtId="0" fontId="10" fillId="2" borderId="7" xfId="1" applyFont="1" applyFill="1" applyBorder="1" applyAlignment="1">
      <alignment horizontal="center" vertical="top" wrapText="1"/>
    </xf>
    <xf numFmtId="0" fontId="9" fillId="2" borderId="8" xfId="1" applyFont="1" applyFill="1" applyBorder="1" applyAlignment="1">
      <alignment vertical="top" wrapText="1"/>
    </xf>
    <xf numFmtId="0" fontId="6" fillId="0" borderId="1" xfId="1" applyFont="1" applyBorder="1"/>
    <xf numFmtId="0" fontId="6" fillId="0" borderId="2" xfId="1" applyFont="1" applyBorder="1"/>
    <xf numFmtId="0" fontId="6" fillId="0" borderId="2" xfId="1" applyFont="1" applyBorder="1" applyAlignment="1">
      <alignment wrapText="1"/>
    </xf>
    <xf numFmtId="0" fontId="6" fillId="0" borderId="2" xfId="1" applyFont="1" applyBorder="1" applyAlignment="1">
      <alignment horizontal="center"/>
    </xf>
    <xf numFmtId="0" fontId="6" fillId="0" borderId="3" xfId="1" applyFont="1" applyBorder="1"/>
    <xf numFmtId="0" fontId="6" fillId="0" borderId="4" xfId="1" applyFont="1" applyBorder="1"/>
    <xf numFmtId="0" fontId="6" fillId="0" borderId="0" xfId="1" applyFont="1" applyBorder="1"/>
    <xf numFmtId="0" fontId="6" fillId="0" borderId="0" xfId="1" applyFont="1" applyBorder="1" applyAlignment="1">
      <alignment wrapText="1"/>
    </xf>
    <xf numFmtId="0" fontId="6" fillId="0" borderId="0" xfId="1" applyFont="1" applyBorder="1" applyAlignment="1">
      <alignment horizontal="center"/>
    </xf>
    <xf numFmtId="0" fontId="6" fillId="0" borderId="5" xfId="1" applyFont="1" applyBorder="1"/>
    <xf numFmtId="0" fontId="6" fillId="0" borderId="4" xfId="1" applyFont="1" applyBorder="1" applyAlignment="1">
      <alignment vertical="center" wrapText="1"/>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5" xfId="1" applyFont="1" applyBorder="1" applyAlignment="1">
      <alignment vertical="center" wrapText="1"/>
    </xf>
    <xf numFmtId="0" fontId="6" fillId="0" borderId="4" xfId="1" applyFont="1" applyBorder="1" applyAlignment="1">
      <alignment wrapText="1"/>
    </xf>
    <xf numFmtId="0" fontId="6" fillId="0" borderId="0" xfId="1" applyFont="1" applyBorder="1" applyAlignment="1">
      <alignment horizontal="center" wrapText="1"/>
    </xf>
    <xf numFmtId="0" fontId="6" fillId="0" borderId="5" xfId="1" applyFont="1" applyBorder="1" applyAlignment="1">
      <alignment vertical="top" wrapText="1"/>
    </xf>
    <xf numFmtId="0" fontId="6" fillId="0" borderId="5" xfId="1" applyFont="1" applyBorder="1" applyAlignment="1">
      <alignment horizontal="left" vertical="center" wrapText="1" indent="1"/>
    </xf>
    <xf numFmtId="0" fontId="1" fillId="2" borderId="4" xfId="1" applyFont="1" applyFill="1" applyBorder="1"/>
    <xf numFmtId="0" fontId="1" fillId="2" borderId="0" xfId="1" applyFont="1" applyFill="1" applyBorder="1" applyAlignment="1">
      <alignment horizontal="center"/>
    </xf>
    <xf numFmtId="0" fontId="6" fillId="2" borderId="5" xfId="1" applyFont="1" applyFill="1" applyBorder="1"/>
    <xf numFmtId="0" fontId="1" fillId="2" borderId="6" xfId="1" applyFont="1" applyFill="1" applyBorder="1"/>
    <xf numFmtId="0" fontId="1" fillId="2" borderId="7" xfId="1" applyFont="1" applyFill="1" applyBorder="1" applyAlignment="1">
      <alignment horizontal="center"/>
    </xf>
    <xf numFmtId="0" fontId="6" fillId="2" borderId="8" xfId="1" applyFont="1" applyFill="1" applyBorder="1"/>
    <xf numFmtId="0" fontId="5" fillId="0" borderId="0" xfId="1" applyFont="1" applyBorder="1" applyAlignment="1">
      <alignment vertical="top" wrapText="1"/>
    </xf>
    <xf numFmtId="0" fontId="6" fillId="3" borderId="0" xfId="1" applyFont="1" applyFill="1" applyBorder="1" applyAlignment="1">
      <alignment vertical="top" wrapText="1"/>
    </xf>
    <xf numFmtId="0" fontId="5" fillId="0" borderId="6" xfId="1" applyFont="1" applyBorder="1" applyAlignment="1">
      <alignment vertical="top" wrapText="1"/>
    </xf>
    <xf numFmtId="0" fontId="5" fillId="0" borderId="4" xfId="1" applyFont="1" applyBorder="1" applyAlignment="1">
      <alignment vertical="top" wrapText="1"/>
    </xf>
    <xf numFmtId="0" fontId="5" fillId="0" borderId="1" xfId="1" applyFont="1" applyBorder="1" applyAlignment="1">
      <alignment vertical="top" wrapText="1"/>
    </xf>
    <xf numFmtId="0" fontId="5" fillId="0" borderId="4" xfId="1" applyFont="1" applyBorder="1" applyAlignment="1">
      <alignment horizontal="right" vertical="top" wrapText="1"/>
    </xf>
    <xf numFmtId="6" fontId="9" fillId="0" borderId="0" xfId="1" applyNumberFormat="1" applyFont="1" applyBorder="1" applyAlignment="1">
      <alignment horizontal="center" vertical="top" wrapText="1"/>
    </xf>
    <xf numFmtId="0" fontId="9" fillId="0" borderId="0" xfId="1" applyFont="1" applyAlignment="1">
      <alignment horizontal="center" vertical="top" wrapText="1"/>
    </xf>
    <xf numFmtId="6" fontId="9" fillId="0" borderId="0" xfId="1" applyNumberFormat="1" applyFont="1" applyAlignment="1">
      <alignment horizontal="center" vertical="top" wrapText="1"/>
    </xf>
    <xf numFmtId="0" fontId="9" fillId="0" borderId="0" xfId="1" applyFont="1" applyBorder="1" applyAlignment="1">
      <alignment horizontal="center" vertical="top" wrapText="1"/>
    </xf>
    <xf numFmtId="9" fontId="9" fillId="0" borderId="0" xfId="1" applyNumberFormat="1" applyFont="1" applyAlignment="1">
      <alignment horizontal="center" vertical="top" wrapText="1"/>
    </xf>
    <xf numFmtId="49" fontId="9" fillId="0" borderId="0" xfId="1" applyNumberFormat="1" applyFont="1" applyBorder="1" applyAlignment="1">
      <alignment horizontal="center" vertical="top" wrapText="1"/>
    </xf>
    <xf numFmtId="9" fontId="9" fillId="0" borderId="0" xfId="1" applyNumberFormat="1" applyFont="1" applyBorder="1" applyAlignment="1">
      <alignment horizontal="center" vertical="top" wrapText="1"/>
    </xf>
    <xf numFmtId="0" fontId="9" fillId="0" borderId="4" xfId="1" applyFont="1" applyBorder="1" applyAlignment="1">
      <alignment horizontal="right" vertical="top" wrapText="1"/>
    </xf>
    <xf numFmtId="0" fontId="9" fillId="2" borderId="5" xfId="1" applyFont="1" applyFill="1" applyBorder="1" applyAlignment="1">
      <alignment horizontal="left" vertical="top" wrapText="1"/>
    </xf>
    <xf numFmtId="0" fontId="5" fillId="2" borderId="6" xfId="1" applyFont="1" applyFill="1" applyBorder="1" applyAlignment="1">
      <alignment horizontal="center" vertical="top" wrapText="1"/>
    </xf>
    <xf numFmtId="0" fontId="9" fillId="2" borderId="8" xfId="1" applyFont="1" applyFill="1" applyBorder="1" applyAlignment="1">
      <alignment horizontal="left" vertical="top" wrapText="1"/>
    </xf>
    <xf numFmtId="0" fontId="1" fillId="0" borderId="2" xfId="1" applyFont="1" applyBorder="1"/>
    <xf numFmtId="0" fontId="11" fillId="0" borderId="2" xfId="1" applyFont="1" applyBorder="1" applyAlignment="1">
      <alignment horizontal="center"/>
    </xf>
    <xf numFmtId="0" fontId="11" fillId="0" borderId="2" xfId="1" applyFont="1" applyBorder="1" applyAlignment="1">
      <alignment horizontal="center" wrapText="1"/>
    </xf>
    <xf numFmtId="0" fontId="11" fillId="0" borderId="0" xfId="1" applyFont="1" applyBorder="1" applyAlignment="1">
      <alignment horizontal="center"/>
    </xf>
    <xf numFmtId="0" fontId="11" fillId="0" borderId="0" xfId="1" applyFont="1" applyBorder="1" applyAlignment="1">
      <alignment horizontal="center" wrapText="1"/>
    </xf>
    <xf numFmtId="0" fontId="12" fillId="0" borderId="0" xfId="1" applyNumberFormat="1" applyFont="1" applyBorder="1" applyAlignment="1">
      <alignment vertical="top" wrapText="1"/>
    </xf>
    <xf numFmtId="164" fontId="12" fillId="0" borderId="0" xfId="1" applyNumberFormat="1" applyFont="1" applyBorder="1" applyAlignment="1">
      <alignment horizontal="center"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4" fillId="0" borderId="0" xfId="1" applyFont="1" applyBorder="1" applyAlignment="1">
      <alignment wrapText="1"/>
    </xf>
    <xf numFmtId="0" fontId="15" fillId="0" borderId="0" xfId="1" applyFont="1" applyBorder="1" applyAlignment="1">
      <alignment wrapText="1"/>
    </xf>
    <xf numFmtId="0" fontId="16" fillId="0" borderId="0" xfId="1" applyFont="1" applyBorder="1" applyAlignment="1">
      <alignment vertical="center"/>
    </xf>
    <xf numFmtId="0" fontId="12" fillId="0" borderId="0" xfId="1" applyFont="1" applyBorder="1" applyAlignment="1">
      <alignment wrapText="1"/>
    </xf>
    <xf numFmtId="0" fontId="17" fillId="0" borderId="0" xfId="1" applyFont="1" applyBorder="1" applyAlignment="1">
      <alignment wrapText="1"/>
    </xf>
    <xf numFmtId="0" fontId="1" fillId="0" borderId="0" xfId="1" applyBorder="1"/>
    <xf numFmtId="0" fontId="15" fillId="0" borderId="0" xfId="1" applyNumberFormat="1" applyFont="1" applyBorder="1" applyAlignment="1">
      <alignment vertical="top" wrapText="1"/>
    </xf>
    <xf numFmtId="0" fontId="18" fillId="0" borderId="0" xfId="1" applyFont="1" applyBorder="1" applyAlignment="1">
      <alignment vertical="center"/>
    </xf>
    <xf numFmtId="0" fontId="15" fillId="0" borderId="0" xfId="1" applyFont="1" applyBorder="1" applyAlignment="1">
      <alignment vertical="center"/>
    </xf>
    <xf numFmtId="0" fontId="20" fillId="0" borderId="0" xfId="1" applyFont="1" applyBorder="1" applyAlignment="1">
      <alignment horizontal="left" vertical="center" readingOrder="2"/>
    </xf>
    <xf numFmtId="0" fontId="20" fillId="0" borderId="0" xfId="1" applyFont="1" applyBorder="1" applyAlignment="1">
      <alignment horizontal="right" vertical="center" readingOrder="2"/>
    </xf>
    <xf numFmtId="0" fontId="15" fillId="0" borderId="0" xfId="1" applyFont="1" applyBorder="1" applyAlignment="1">
      <alignment horizontal="left" vertical="center" readingOrder="2"/>
    </xf>
    <xf numFmtId="0" fontId="15" fillId="0" borderId="0" xfId="1" applyFont="1" applyBorder="1" applyAlignment="1">
      <alignment horizontal="right" vertical="center" readingOrder="2"/>
    </xf>
    <xf numFmtId="0" fontId="13" fillId="0" borderId="0" xfId="2" applyNumberFormat="1" applyBorder="1" applyAlignment="1" applyProtection="1">
      <alignment horizontal="left" vertical="top" wrapText="1" indent="2"/>
    </xf>
    <xf numFmtId="0" fontId="15" fillId="0" borderId="0" xfId="1" applyFont="1" applyBorder="1" applyAlignment="1">
      <alignment wrapText="1"/>
    </xf>
    <xf numFmtId="0" fontId="17" fillId="0" borderId="0" xfId="1" applyFont="1" applyBorder="1" applyAlignment="1">
      <alignment wrapText="1"/>
    </xf>
    <xf numFmtId="0" fontId="12" fillId="0" borderId="0" xfId="1" applyNumberFormat="1" applyFont="1" applyBorder="1" applyAlignment="1">
      <alignment vertical="top" wrapText="1"/>
    </xf>
    <xf numFmtId="0" fontId="15" fillId="0" borderId="0" xfId="1" applyNumberFormat="1" applyFont="1" applyBorder="1" applyAlignment="1">
      <alignment vertical="top" wrapText="1"/>
    </xf>
    <xf numFmtId="0" fontId="1" fillId="0" borderId="0" xfId="1" applyFont="1" applyAlignment="1">
      <alignment horizontal="left"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 fillId="0" borderId="0" xfId="1" applyFont="1" applyAlignment="1">
      <alignment horizontal="left" vertical="top" wrapText="1" indent="4"/>
    </xf>
    <xf numFmtId="0" fontId="1" fillId="0" borderId="0" xfId="1" applyFont="1" applyAlignment="1">
      <alignment vertical="top" wrapText="1"/>
    </xf>
    <xf numFmtId="0" fontId="1" fillId="0" borderId="0" xfId="1" applyFont="1" applyAlignment="1">
      <alignment horizontal="left" vertical="top" wrapText="1" indent="2"/>
    </xf>
    <xf numFmtId="0" fontId="1" fillId="0" borderId="0" xfId="1" applyFont="1" applyFill="1" applyAlignment="1">
      <alignment horizontal="left" vertical="top" wrapText="1"/>
    </xf>
    <xf numFmtId="0" fontId="3" fillId="0" borderId="0" xfId="1" applyFont="1" applyAlignment="1">
      <alignment vertical="top" wrapText="1"/>
    </xf>
    <xf numFmtId="0" fontId="1" fillId="0" borderId="0" xfId="1" applyFont="1" applyFill="1" applyAlignment="1">
      <alignment vertical="top" wrapText="1"/>
    </xf>
    <xf numFmtId="0" fontId="6" fillId="0" borderId="0" xfId="1" applyFont="1" applyFill="1" applyAlignment="1">
      <alignment vertical="top" wrapText="1"/>
    </xf>
    <xf numFmtId="0" fontId="5" fillId="0" borderId="0" xfId="1" applyFont="1" applyFill="1" applyAlignment="1">
      <alignment vertical="top" wrapText="1"/>
    </xf>
    <xf numFmtId="0" fontId="4" fillId="0" borderId="0" xfId="1" applyFont="1" applyFill="1" applyAlignment="1">
      <alignment vertical="top" wrapText="1"/>
    </xf>
    <xf numFmtId="0" fontId="4" fillId="0" borderId="0" xfId="1" applyFont="1" applyAlignment="1">
      <alignment vertical="top" wrapText="1"/>
    </xf>
    <xf numFmtId="0" fontId="5" fillId="0" borderId="0" xfId="1" applyFont="1" applyFill="1" applyAlignment="1">
      <alignment horizontal="left" vertical="top" wrapText="1"/>
    </xf>
    <xf numFmtId="0" fontId="1" fillId="0" borderId="0" xfId="1" applyFont="1" applyFill="1" applyAlignment="1">
      <alignment horizontal="left" vertical="top" wrapText="1" indent="2"/>
    </xf>
    <xf numFmtId="0" fontId="1" fillId="0" borderId="0" xfId="1" applyFont="1" applyAlignment="1">
      <alignment horizontal="right"/>
    </xf>
    <xf numFmtId="0" fontId="8" fillId="0" borderId="3" xfId="1" applyFont="1" applyBorder="1" applyAlignment="1">
      <alignment vertical="top" wrapText="1"/>
    </xf>
    <xf numFmtId="0" fontId="8" fillId="0" borderId="2" xfId="1" applyFont="1" applyBorder="1" applyAlignment="1">
      <alignment vertical="top" wrapText="1"/>
    </xf>
    <xf numFmtId="0" fontId="8" fillId="0" borderId="1" xfId="1" applyFont="1" applyBorder="1" applyAlignment="1">
      <alignment vertical="top" wrapText="1"/>
    </xf>
    <xf numFmtId="0" fontId="10" fillId="2" borderId="7" xfId="1" applyFont="1" applyFill="1" applyBorder="1" applyAlignment="1">
      <alignment horizontal="center" vertical="top" wrapText="1"/>
    </xf>
    <xf numFmtId="0" fontId="9" fillId="0" borderId="5" xfId="1" applyFont="1" applyBorder="1" applyAlignment="1">
      <alignment vertical="top" wrapText="1"/>
    </xf>
    <xf numFmtId="0" fontId="9" fillId="0" borderId="0" xfId="1" applyFont="1" applyBorder="1" applyAlignment="1">
      <alignment vertical="top" wrapText="1"/>
    </xf>
    <xf numFmtId="0" fontId="6" fillId="0" borderId="5" xfId="1" applyFont="1" applyBorder="1" applyAlignment="1">
      <alignment vertical="top" wrapText="1"/>
    </xf>
    <xf numFmtId="0" fontId="6" fillId="0" borderId="0" xfId="1" applyFont="1" applyBorder="1" applyAlignment="1">
      <alignment vertical="top" wrapText="1"/>
    </xf>
    <xf numFmtId="0" fontId="9" fillId="0" borderId="4" xfId="1" applyFont="1" applyBorder="1" applyAlignment="1">
      <alignment vertical="top" wrapText="1"/>
    </xf>
    <xf numFmtId="0" fontId="3" fillId="0" borderId="0" xfId="1" applyFont="1" applyFill="1" applyAlignment="1">
      <alignment vertical="top" wrapText="1"/>
    </xf>
    <xf numFmtId="0" fontId="6" fillId="0" borderId="0" xfId="1" applyFont="1" applyAlignment="1">
      <alignment vertical="top" wrapText="1"/>
    </xf>
    <xf numFmtId="0" fontId="11" fillId="0" borderId="0" xfId="1" applyFont="1" applyBorder="1" applyAlignment="1">
      <alignment horizontal="center"/>
    </xf>
    <xf numFmtId="0" fontId="10" fillId="2" borderId="0" xfId="1" applyFont="1" applyFill="1" applyBorder="1" applyAlignment="1">
      <alignment horizontal="center" vertical="top" wrapText="1"/>
    </xf>
    <xf numFmtId="0" fontId="1" fillId="0" borderId="0" xfId="1" applyFont="1" applyFill="1" applyBorder="1" applyAlignment="1">
      <alignment vertical="top" wrapText="1"/>
    </xf>
    <xf numFmtId="0" fontId="15" fillId="0" borderId="0" xfId="1" applyFont="1" applyBorder="1" applyAlignment="1">
      <alignment horizontal="left" vertical="center" readingOrder="2"/>
    </xf>
    <xf numFmtId="0" fontId="15" fillId="0" borderId="0" xfId="1" applyFont="1" applyBorder="1" applyAlignment="1">
      <alignment vertical="center"/>
    </xf>
    <xf numFmtId="0" fontId="15" fillId="0" borderId="0" xfId="1" applyFont="1" applyBorder="1" applyAlignment="1">
      <alignment vertical="center" wrapText="1"/>
    </xf>
    <xf numFmtId="0" fontId="18" fillId="0" borderId="0" xfId="1" applyFont="1" applyBorder="1" applyAlignment="1">
      <alignment vertical="center"/>
    </xf>
    <xf numFmtId="0" fontId="20" fillId="0" borderId="0" xfId="1" applyFont="1" applyBorder="1" applyAlignment="1">
      <alignment horizontal="left" vertical="center" readingOrder="2"/>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733550" cy="466725"/>
    <xdr:pic>
      <xdr:nvPicPr>
        <xdr:cNvPr id="3"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alic/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ndates"/>
      <sheetName val="data_dental"/>
      <sheetName val="Indemnity"/>
      <sheetName val="indem_sch"/>
    </sheetNames>
    <sheetDataSet>
      <sheetData sheetId="0"/>
      <sheetData sheetId="1"/>
      <sheetData sheetId="2">
        <row r="2">
          <cell r="B2" t="str">
            <v>DMO</v>
          </cell>
          <cell r="F2" t="str">
            <v>None</v>
          </cell>
          <cell r="J2" t="str">
            <v>100%</v>
          </cell>
          <cell r="N2" t="str">
            <v>100%</v>
          </cell>
          <cell r="R2" t="str">
            <v>100%</v>
          </cell>
          <cell r="V2" t="str">
            <v>100%</v>
          </cell>
          <cell r="Z2" t="str">
            <v>70%</v>
          </cell>
          <cell r="AD2" t="str">
            <v>70%</v>
          </cell>
          <cell r="AH2" t="str">
            <v>60%</v>
          </cell>
          <cell r="AL2" t="str">
            <v>60%</v>
          </cell>
          <cell r="AP2" t="str">
            <v>60%</v>
          </cell>
          <cell r="AT2" t="str">
            <v>60%</v>
          </cell>
          <cell r="AX2" t="str">
            <v>70%</v>
          </cell>
          <cell r="BB2" t="str">
            <v>$500</v>
          </cell>
          <cell r="BF2" t="str">
            <v>$500</v>
          </cell>
          <cell r="BJ2" t="str">
            <v>$0</v>
          </cell>
          <cell r="BN2" t="str">
            <v>60%</v>
          </cell>
          <cell r="BR2" t="str">
            <v>60%</v>
          </cell>
          <cell r="BV2" t="str">
            <v>60%</v>
          </cell>
          <cell r="BZ2" t="str">
            <v>60%</v>
          </cell>
          <cell r="CD2" t="str">
            <v>None</v>
          </cell>
          <cell r="CH2" t="str">
            <v>$500</v>
          </cell>
          <cell r="CL2" t="str">
            <v>$500</v>
          </cell>
          <cell r="CP2" t="str">
            <v>ASC</v>
          </cell>
          <cell r="CT2" t="str">
            <v>$750</v>
          </cell>
          <cell r="CX2" t="str">
            <v>$1,000</v>
          </cell>
          <cell r="DB2" t="str">
            <v>$1,000</v>
          </cell>
        </row>
        <row r="3">
          <cell r="C3">
            <v>13</v>
          </cell>
          <cell r="G3">
            <v>9</v>
          </cell>
          <cell r="K3">
            <v>4</v>
          </cell>
          <cell r="O3">
            <v>10</v>
          </cell>
          <cell r="S3">
            <v>8</v>
          </cell>
          <cell r="W3">
            <v>4</v>
          </cell>
          <cell r="AI3">
            <v>5</v>
          </cell>
          <cell r="AM3">
            <v>2</v>
          </cell>
          <cell r="AQ3">
            <v>2</v>
          </cell>
          <cell r="BC3">
            <v>10</v>
          </cell>
          <cell r="BG3">
            <v>10</v>
          </cell>
          <cell r="BK3">
            <v>3</v>
          </cell>
          <cell r="BO3">
            <v>4</v>
          </cell>
          <cell r="BS3">
            <v>2</v>
          </cell>
          <cell r="BW3" t="str">
            <v>3</v>
          </cell>
          <cell r="CA3">
            <v>7</v>
          </cell>
          <cell r="CE3">
            <v>3</v>
          </cell>
          <cell r="CI3">
            <v>6</v>
          </cell>
          <cell r="CM3">
            <v>5</v>
          </cell>
          <cell r="CU3">
            <v>4</v>
          </cell>
          <cell r="CY3">
            <v>4</v>
          </cell>
          <cell r="DC3">
            <v>3</v>
          </cell>
        </row>
        <row r="4">
          <cell r="AA4">
            <v>5</v>
          </cell>
          <cell r="AE4" t="str">
            <v>3</v>
          </cell>
          <cell r="AU4">
            <v>4</v>
          </cell>
          <cell r="AY4">
            <v>5</v>
          </cell>
          <cell r="CQ4" t="str">
            <v>52</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IV255"/>
  <sheetViews>
    <sheetView showGridLines="0" showRowColHeaders="0" tabSelected="1" zoomScaleNormal="100" workbookViewId="0"/>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255" width="9.140625" style="1" customWidth="1"/>
    <col min="256" max="16384" width="13.42578125" style="1"/>
  </cols>
  <sheetData>
    <row r="1" spans="2:256" ht="15.75" customHeight="1" x14ac:dyDescent="0.2">
      <c r="B1" s="132" t="s">
        <v>159</v>
      </c>
      <c r="C1" s="132"/>
      <c r="D1" s="132"/>
      <c r="E1" s="132"/>
      <c r="F1" s="132"/>
      <c r="G1" s="132"/>
      <c r="AZ1" s="1" t="str">
        <f>B5</f>
        <v>Passive PPO</v>
      </c>
      <c r="IV1" s="1" t="s">
        <v>81</v>
      </c>
    </row>
    <row r="2" spans="2:256" ht="15.75" customHeight="1" x14ac:dyDescent="0.2">
      <c r="B2" s="132" t="s">
        <v>160</v>
      </c>
      <c r="C2" s="132"/>
      <c r="D2" s="132"/>
      <c r="E2" s="132"/>
      <c r="F2" s="132"/>
      <c r="IV2" s="1" t="s">
        <v>81</v>
      </c>
    </row>
    <row r="3" spans="2:256" ht="15.75" customHeight="1" x14ac:dyDescent="0.2">
      <c r="B3" s="144" t="s">
        <v>158</v>
      </c>
      <c r="C3" s="144"/>
      <c r="D3" s="144"/>
      <c r="E3" s="144"/>
      <c r="F3" s="144"/>
    </row>
    <row r="4" spans="2:256" ht="15.75" customHeight="1" thickBot="1" x14ac:dyDescent="0.25">
      <c r="B4" s="90"/>
      <c r="C4" s="90"/>
      <c r="D4" s="90"/>
      <c r="E4" s="91"/>
      <c r="F4" s="90"/>
    </row>
    <row r="5" spans="2:256" ht="1.5" hidden="1" customHeight="1" thickBot="1" x14ac:dyDescent="0.25">
      <c r="B5" s="88" t="s">
        <v>157</v>
      </c>
      <c r="C5" s="88"/>
      <c r="D5" s="88"/>
      <c r="E5" s="89"/>
      <c r="F5" s="88"/>
      <c r="G5" s="87"/>
    </row>
    <row r="6" spans="2:256" ht="13.5" customHeight="1" x14ac:dyDescent="0.2">
      <c r="B6" s="86"/>
      <c r="C6" s="44" t="s">
        <v>121</v>
      </c>
      <c r="D6" s="136" t="s">
        <v>157</v>
      </c>
      <c r="E6" s="136"/>
      <c r="F6" s="44" t="s">
        <v>120</v>
      </c>
      <c r="G6" s="85"/>
    </row>
    <row r="7" spans="2:256" ht="13.5" customHeight="1" x14ac:dyDescent="0.2">
      <c r="B7" s="84"/>
      <c r="C7" s="42"/>
      <c r="D7" s="145" t="s">
        <v>119</v>
      </c>
      <c r="E7" s="145"/>
      <c r="F7" s="42"/>
      <c r="G7" s="30"/>
    </row>
    <row r="8" spans="2:256" ht="13.5" customHeight="1" x14ac:dyDescent="0.2">
      <c r="B8" s="33"/>
      <c r="C8" s="32"/>
      <c r="D8" s="39" t="s">
        <v>156</v>
      </c>
      <c r="E8" s="39" t="s">
        <v>155</v>
      </c>
      <c r="F8" s="38"/>
      <c r="G8" s="41"/>
    </row>
    <row r="9" spans="2:256" ht="13.5" customHeight="1" x14ac:dyDescent="0.2">
      <c r="B9" s="19" t="s">
        <v>154</v>
      </c>
      <c r="C9" s="79"/>
      <c r="D9" s="34"/>
      <c r="E9" s="34"/>
      <c r="F9" s="34"/>
      <c r="G9" s="83"/>
      <c r="J9" s="24"/>
    </row>
    <row r="10" spans="2:256" ht="13.5" customHeight="1" x14ac:dyDescent="0.2">
      <c r="B10" s="19" t="s">
        <v>153</v>
      </c>
      <c r="C10" s="76" t="s">
        <v>147</v>
      </c>
      <c r="D10" s="78">
        <v>50</v>
      </c>
      <c r="E10" s="78">
        <v>50</v>
      </c>
      <c r="F10" s="78" t="s">
        <v>147</v>
      </c>
      <c r="G10" s="75"/>
    </row>
    <row r="11" spans="2:256" ht="13.5" customHeight="1" x14ac:dyDescent="0.2">
      <c r="B11" s="19" t="s">
        <v>152</v>
      </c>
      <c r="C11" s="76" t="s">
        <v>147</v>
      </c>
      <c r="D11" s="78">
        <v>150</v>
      </c>
      <c r="E11" s="78">
        <v>150</v>
      </c>
      <c r="F11" s="78" t="s">
        <v>147</v>
      </c>
      <c r="G11" s="75"/>
    </row>
    <row r="12" spans="2:256" ht="13.5" customHeight="1" x14ac:dyDescent="0.2">
      <c r="B12" s="19" t="s">
        <v>151</v>
      </c>
      <c r="C12" s="82">
        <v>1</v>
      </c>
      <c r="D12" s="80">
        <v>1</v>
      </c>
      <c r="E12" s="80">
        <v>1</v>
      </c>
      <c r="F12" s="80">
        <v>1</v>
      </c>
      <c r="G12" s="75"/>
    </row>
    <row r="13" spans="2:256" ht="13.5" customHeight="1" x14ac:dyDescent="0.2">
      <c r="B13" s="19" t="s">
        <v>150</v>
      </c>
      <c r="C13" s="82">
        <v>0.8</v>
      </c>
      <c r="D13" s="80">
        <v>0.8</v>
      </c>
      <c r="E13" s="80">
        <v>0.8</v>
      </c>
      <c r="F13" s="80">
        <v>0.85</v>
      </c>
      <c r="G13" s="75"/>
    </row>
    <row r="14" spans="2:256" ht="13.5" customHeight="1" x14ac:dyDescent="0.2">
      <c r="B14" s="19" t="s">
        <v>149</v>
      </c>
      <c r="C14" s="82">
        <v>0.6</v>
      </c>
      <c r="D14" s="80">
        <v>0.5</v>
      </c>
      <c r="E14" s="80">
        <v>0.5</v>
      </c>
      <c r="F14" s="80">
        <v>0.6</v>
      </c>
      <c r="G14" s="75"/>
    </row>
    <row r="15" spans="2:256" ht="13.5" customHeight="1" x14ac:dyDescent="0.2">
      <c r="B15" s="19" t="s">
        <v>148</v>
      </c>
      <c r="C15" s="76" t="s">
        <v>147</v>
      </c>
      <c r="D15" s="78">
        <v>1000</v>
      </c>
      <c r="E15" s="78">
        <v>500</v>
      </c>
      <c r="F15" s="78">
        <v>500</v>
      </c>
      <c r="G15" s="75"/>
    </row>
    <row r="16" spans="2:256" ht="13.5" customHeight="1" x14ac:dyDescent="0.2">
      <c r="B16" s="19" t="s">
        <v>146</v>
      </c>
      <c r="C16" s="76">
        <v>0</v>
      </c>
      <c r="D16" s="77" t="s">
        <v>145</v>
      </c>
      <c r="E16" s="77" t="s">
        <v>145</v>
      </c>
      <c r="F16" s="77" t="s">
        <v>145</v>
      </c>
      <c r="G16" s="75"/>
    </row>
    <row r="17" spans="2:7" ht="13.5" customHeight="1" x14ac:dyDescent="0.2">
      <c r="B17" s="19" t="s">
        <v>144</v>
      </c>
      <c r="C17" s="82" t="s">
        <v>81</v>
      </c>
      <c r="D17" s="80" t="s">
        <v>81</v>
      </c>
      <c r="E17" s="80" t="s">
        <v>81</v>
      </c>
      <c r="F17" s="80" t="s">
        <v>81</v>
      </c>
      <c r="G17" s="75"/>
    </row>
    <row r="18" spans="2:7" ht="13.5" hidden="1" customHeight="1" x14ac:dyDescent="0.2">
      <c r="B18" s="19" t="s">
        <v>143</v>
      </c>
      <c r="C18" s="81" t="s">
        <v>142</v>
      </c>
      <c r="D18" s="80"/>
      <c r="E18" s="80"/>
      <c r="F18" s="80"/>
      <c r="G18" s="75"/>
    </row>
    <row r="19" spans="2:7" ht="13.5" customHeight="1" x14ac:dyDescent="0.2">
      <c r="B19" s="19" t="s">
        <v>141</v>
      </c>
      <c r="C19" s="79" t="s">
        <v>81</v>
      </c>
      <c r="D19" s="78" t="s">
        <v>81</v>
      </c>
      <c r="E19" s="77" t="s">
        <v>81</v>
      </c>
      <c r="F19" s="77" t="s">
        <v>81</v>
      </c>
      <c r="G19" s="75"/>
    </row>
    <row r="20" spans="2:7" ht="13.5" customHeight="1" x14ac:dyDescent="0.2">
      <c r="B20" s="19" t="s">
        <v>140</v>
      </c>
      <c r="C20" s="76" t="s">
        <v>81</v>
      </c>
      <c r="D20" s="76" t="s">
        <v>81</v>
      </c>
      <c r="E20" s="76" t="s">
        <v>81</v>
      </c>
      <c r="F20" s="76" t="s">
        <v>81</v>
      </c>
      <c r="G20" s="75"/>
    </row>
    <row r="21" spans="2:7" ht="13.5" customHeight="1" x14ac:dyDescent="0.2">
      <c r="B21" s="137" t="s">
        <v>139</v>
      </c>
      <c r="C21" s="138"/>
      <c r="D21" s="138"/>
      <c r="E21" s="138"/>
      <c r="F21" s="138"/>
      <c r="G21" s="73"/>
    </row>
    <row r="22" spans="2:7" ht="27.75" hidden="1" customHeight="1" thickBot="1" x14ac:dyDescent="0.25">
      <c r="B22" s="139" t="s">
        <v>138</v>
      </c>
      <c r="C22" s="140"/>
      <c r="D22" s="140"/>
      <c r="E22" s="140"/>
      <c r="F22" s="140"/>
      <c r="G22" s="74"/>
    </row>
    <row r="23" spans="2:7" ht="27.75" hidden="1" customHeight="1" x14ac:dyDescent="0.2">
      <c r="B23" s="139" t="s">
        <v>137</v>
      </c>
      <c r="C23" s="140"/>
      <c r="D23" s="140"/>
      <c r="E23" s="140"/>
      <c r="F23" s="140"/>
      <c r="G23" s="73"/>
    </row>
    <row r="24" spans="2:7" ht="27.75" hidden="1" customHeight="1" x14ac:dyDescent="0.2">
      <c r="B24" s="139" t="s">
        <v>136</v>
      </c>
      <c r="C24" s="140"/>
      <c r="D24" s="140"/>
      <c r="E24" s="140"/>
      <c r="F24" s="140"/>
      <c r="G24" s="73"/>
    </row>
    <row r="25" spans="2:7" ht="27.75" hidden="1" customHeight="1" thickBot="1" x14ac:dyDescent="0.25">
      <c r="B25" s="139" t="s">
        <v>135</v>
      </c>
      <c r="C25" s="140"/>
      <c r="D25" s="140"/>
      <c r="E25" s="140"/>
      <c r="F25" s="140"/>
      <c r="G25" s="73"/>
    </row>
    <row r="26" spans="2:7" ht="13.5" hidden="1" customHeight="1" x14ac:dyDescent="0.2">
      <c r="B26" s="139" t="s">
        <v>134</v>
      </c>
      <c r="C26" s="140"/>
      <c r="D26" s="140"/>
      <c r="E26" s="140"/>
      <c r="F26" s="140"/>
      <c r="G26" s="72"/>
    </row>
    <row r="27" spans="2:7" ht="0.75" customHeight="1" x14ac:dyDescent="0.2">
      <c r="B27" s="71"/>
      <c r="C27" s="71"/>
      <c r="D27" s="71"/>
      <c r="E27" s="71"/>
      <c r="F27" s="71"/>
      <c r="G27" s="70"/>
    </row>
    <row r="28" spans="2:7" ht="13.5" customHeight="1" thickBot="1" x14ac:dyDescent="0.25"/>
    <row r="29" spans="2:7" ht="13.5" hidden="1" customHeight="1" x14ac:dyDescent="0.2">
      <c r="B29" s="69" t="s">
        <v>133</v>
      </c>
      <c r="C29" s="68"/>
      <c r="D29" s="136" t="str">
        <f>rng_ppo_prod</f>
        <v>Passive PPO</v>
      </c>
      <c r="E29" s="136"/>
      <c r="F29" s="44" t="s">
        <v>120</v>
      </c>
      <c r="G29" s="67"/>
    </row>
    <row r="30" spans="2:7" ht="13.5" hidden="1" customHeight="1" thickBot="1" x14ac:dyDescent="0.25">
      <c r="B30" s="66"/>
      <c r="C30" s="65"/>
      <c r="D30" s="145" t="s">
        <v>119</v>
      </c>
      <c r="E30" s="145"/>
      <c r="F30" s="42"/>
      <c r="G30" s="64"/>
    </row>
    <row r="31" spans="2:7" ht="13.5" hidden="1" customHeight="1" x14ac:dyDescent="0.2">
      <c r="B31" s="66"/>
      <c r="C31" s="65"/>
      <c r="D31" s="39" t="str">
        <f>rng_ppo_tier1</f>
        <v/>
      </c>
      <c r="E31" s="39" t="str">
        <f>rng_ppo_tier2</f>
        <v xml:space="preserve">Non-participating </v>
      </c>
      <c r="F31" s="38"/>
      <c r="G31" s="64"/>
    </row>
    <row r="32" spans="2:7" ht="27" hidden="1" customHeight="1" x14ac:dyDescent="0.2">
      <c r="B32" s="63" t="s">
        <v>132</v>
      </c>
      <c r="C32" s="57"/>
      <c r="D32" s="57" t="s">
        <v>131</v>
      </c>
      <c r="E32" s="57" t="s">
        <v>131</v>
      </c>
      <c r="F32" s="57" t="s">
        <v>131</v>
      </c>
      <c r="G32" s="56"/>
    </row>
    <row r="33" spans="2:7" ht="27" hidden="1" customHeight="1" x14ac:dyDescent="0.2">
      <c r="B33" s="59" t="s">
        <v>130</v>
      </c>
      <c r="C33" s="57"/>
      <c r="D33" s="57" t="s">
        <v>129</v>
      </c>
      <c r="E33" s="57" t="s">
        <v>129</v>
      </c>
      <c r="F33" s="57" t="s">
        <v>129</v>
      </c>
      <c r="G33" s="56"/>
    </row>
    <row r="34" spans="2:7" ht="13.5" hidden="1" customHeight="1" x14ac:dyDescent="0.2">
      <c r="B34" s="62" t="s">
        <v>128</v>
      </c>
      <c r="C34" s="54"/>
      <c r="D34" s="61"/>
      <c r="E34" s="61"/>
      <c r="F34" s="61"/>
      <c r="G34" s="60"/>
    </row>
    <row r="35" spans="2:7" ht="13.5" hidden="1" customHeight="1" x14ac:dyDescent="0.2">
      <c r="B35" s="62" t="s">
        <v>127</v>
      </c>
      <c r="C35" s="54"/>
      <c r="D35" s="61"/>
      <c r="E35" s="61"/>
      <c r="F35" s="61"/>
      <c r="G35" s="60"/>
    </row>
    <row r="36" spans="2:7" ht="13.5" hidden="1" customHeight="1" x14ac:dyDescent="0.2">
      <c r="B36" s="62" t="s">
        <v>126</v>
      </c>
      <c r="C36" s="54"/>
      <c r="D36" s="61"/>
      <c r="E36" s="61"/>
      <c r="F36" s="61"/>
      <c r="G36" s="60"/>
    </row>
    <row r="37" spans="2:7" ht="13.5" hidden="1" customHeight="1" x14ac:dyDescent="0.2">
      <c r="B37" s="59" t="s">
        <v>125</v>
      </c>
      <c r="C37" s="58"/>
      <c r="D37" s="57" t="s">
        <v>124</v>
      </c>
      <c r="E37" s="57" t="s">
        <v>124</v>
      </c>
      <c r="F37" s="57" t="s">
        <v>124</v>
      </c>
      <c r="G37" s="56"/>
    </row>
    <row r="38" spans="2:7" ht="13.5" hidden="1" customHeight="1" x14ac:dyDescent="0.2">
      <c r="B38" s="55"/>
      <c r="C38" s="54"/>
      <c r="D38" s="52"/>
      <c r="E38" s="53"/>
      <c r="F38" s="52"/>
      <c r="G38" s="51"/>
    </row>
    <row r="39" spans="2:7" ht="13.5" hidden="1" customHeight="1" thickBot="1" x14ac:dyDescent="0.25">
      <c r="B39" s="50" t="s">
        <v>123</v>
      </c>
      <c r="C39" s="49"/>
      <c r="D39" s="47"/>
      <c r="E39" s="48"/>
      <c r="F39" s="47"/>
      <c r="G39" s="46"/>
    </row>
    <row r="40" spans="2:7" ht="13.5" hidden="1" customHeight="1" thickBot="1" x14ac:dyDescent="0.25"/>
    <row r="41" spans="2:7" ht="13.5" customHeight="1" x14ac:dyDescent="0.2">
      <c r="B41" s="45" t="s">
        <v>122</v>
      </c>
      <c r="C41" s="44" t="s">
        <v>121</v>
      </c>
      <c r="D41" s="136" t="str">
        <f>rng_ppo_prod</f>
        <v>Passive PPO</v>
      </c>
      <c r="E41" s="136"/>
      <c r="F41" s="44" t="s">
        <v>120</v>
      </c>
      <c r="G41" s="43"/>
    </row>
    <row r="42" spans="2:7" ht="13.5" customHeight="1" x14ac:dyDescent="0.2">
      <c r="B42" s="33"/>
      <c r="C42" s="42"/>
      <c r="D42" s="145" t="s">
        <v>119</v>
      </c>
      <c r="E42" s="145"/>
      <c r="F42" s="42"/>
      <c r="G42" s="41"/>
    </row>
    <row r="43" spans="2:7" ht="13.5" customHeight="1" x14ac:dyDescent="0.2">
      <c r="B43" s="40" t="s">
        <v>118</v>
      </c>
      <c r="C43" s="32"/>
      <c r="D43" s="39" t="str">
        <f>rng_ppo_tier1</f>
        <v/>
      </c>
      <c r="E43" s="39" t="str">
        <f>rng_ppo_tier2</f>
        <v xml:space="preserve">Non-participating </v>
      </c>
      <c r="F43" s="38"/>
      <c r="G43" s="37"/>
    </row>
    <row r="44" spans="2:7" ht="13.5" customHeight="1" x14ac:dyDescent="0.2">
      <c r="B44" s="36" t="s">
        <v>117</v>
      </c>
      <c r="C44" s="22">
        <f>rng_dmo_prev_coins</f>
        <v>1</v>
      </c>
      <c r="D44" s="21">
        <f t="shared" ref="D44:D50" si="0">rng_Prev_coins</f>
        <v>1</v>
      </c>
      <c r="E44" s="21">
        <f t="shared" ref="E44:E50" si="1">rng_np_Prev_coins</f>
        <v>1</v>
      </c>
      <c r="F44" s="21">
        <f t="shared" ref="F44:F50" si="2">rng_indem_Prev_coins</f>
        <v>1</v>
      </c>
      <c r="G44" s="20"/>
    </row>
    <row r="45" spans="2:7" ht="13.5" customHeight="1" x14ac:dyDescent="0.2">
      <c r="B45" s="36" t="s">
        <v>116</v>
      </c>
      <c r="C45" s="22">
        <f>rng_dmo_prev_coins</f>
        <v>1</v>
      </c>
      <c r="D45" s="21">
        <f t="shared" si="0"/>
        <v>1</v>
      </c>
      <c r="E45" s="21">
        <f t="shared" si="1"/>
        <v>1</v>
      </c>
      <c r="F45" s="21">
        <f t="shared" si="2"/>
        <v>1</v>
      </c>
      <c r="G45" s="20"/>
    </row>
    <row r="46" spans="2:7" ht="13.5" customHeight="1" x14ac:dyDescent="0.2">
      <c r="B46" s="36" t="s">
        <v>115</v>
      </c>
      <c r="C46" s="22">
        <f>rng_dmo_prev_coins</f>
        <v>1</v>
      </c>
      <c r="D46" s="21">
        <f t="shared" si="0"/>
        <v>1</v>
      </c>
      <c r="E46" s="21">
        <f t="shared" si="1"/>
        <v>1</v>
      </c>
      <c r="F46" s="21">
        <f t="shared" si="2"/>
        <v>1</v>
      </c>
      <c r="G46" s="20"/>
    </row>
    <row r="47" spans="2:7" ht="13.5" customHeight="1" x14ac:dyDescent="0.2">
      <c r="B47" s="36" t="s">
        <v>114</v>
      </c>
      <c r="C47" s="22">
        <v>1</v>
      </c>
      <c r="D47" s="21">
        <f t="shared" si="0"/>
        <v>1</v>
      </c>
      <c r="E47" s="21">
        <f t="shared" si="1"/>
        <v>1</v>
      </c>
      <c r="F47" s="21">
        <f t="shared" si="2"/>
        <v>1</v>
      </c>
      <c r="G47" s="20"/>
    </row>
    <row r="48" spans="2:7" ht="13.5" customHeight="1" x14ac:dyDescent="0.2">
      <c r="B48" s="36" t="s">
        <v>113</v>
      </c>
      <c r="C48" s="22">
        <f>rng_dmo_prev_coins</f>
        <v>1</v>
      </c>
      <c r="D48" s="21">
        <f t="shared" si="0"/>
        <v>1</v>
      </c>
      <c r="E48" s="21">
        <f t="shared" si="1"/>
        <v>1</v>
      </c>
      <c r="F48" s="21">
        <f t="shared" si="2"/>
        <v>1</v>
      </c>
      <c r="G48" s="20"/>
    </row>
    <row r="49" spans="2:13" ht="13.5" customHeight="1" x14ac:dyDescent="0.2">
      <c r="B49" s="36" t="s">
        <v>112</v>
      </c>
      <c r="C49" s="22">
        <f>rng_dmo_prev_coins</f>
        <v>1</v>
      </c>
      <c r="D49" s="21">
        <f t="shared" si="0"/>
        <v>1</v>
      </c>
      <c r="E49" s="21">
        <f t="shared" si="1"/>
        <v>1</v>
      </c>
      <c r="F49" s="21">
        <f t="shared" si="2"/>
        <v>1</v>
      </c>
      <c r="G49" s="20"/>
    </row>
    <row r="50" spans="2:13" ht="13.5" customHeight="1" x14ac:dyDescent="0.2">
      <c r="B50" s="36" t="s">
        <v>97</v>
      </c>
      <c r="C50" s="22">
        <f>rng_dmo_prev_coins</f>
        <v>1</v>
      </c>
      <c r="D50" s="21">
        <f t="shared" si="0"/>
        <v>1</v>
      </c>
      <c r="E50" s="21">
        <f t="shared" si="1"/>
        <v>1</v>
      </c>
      <c r="F50" s="21">
        <f t="shared" si="2"/>
        <v>1</v>
      </c>
      <c r="G50" s="20"/>
    </row>
    <row r="51" spans="2:13" ht="13.5" customHeight="1" x14ac:dyDescent="0.2">
      <c r="B51" s="33" t="s">
        <v>111</v>
      </c>
      <c r="C51" s="32"/>
      <c r="D51" s="31"/>
      <c r="E51" s="31"/>
      <c r="F51" s="31"/>
      <c r="G51" s="30"/>
    </row>
    <row r="52" spans="2:13" ht="13.5" customHeight="1" x14ac:dyDescent="0.2">
      <c r="B52" s="23" t="s">
        <v>101</v>
      </c>
      <c r="C52" s="35"/>
      <c r="D52" s="34"/>
      <c r="E52" s="34"/>
      <c r="F52" s="34"/>
      <c r="G52" s="20"/>
    </row>
    <row r="53" spans="2:13" ht="13.5" customHeight="1" x14ac:dyDescent="0.2">
      <c r="B53" s="27" t="s">
        <v>100</v>
      </c>
      <c r="C53" s="22">
        <f>rng_dmo_basic_coins</f>
        <v>0.8</v>
      </c>
      <c r="D53" s="21">
        <f t="shared" ref="D53:D71" si="3">rng_Basic_coins</f>
        <v>0.8</v>
      </c>
      <c r="E53" s="21">
        <f t="shared" ref="E53:E71" si="4">rng_np_Basic_coins</f>
        <v>0.8</v>
      </c>
      <c r="F53" s="21">
        <f t="shared" ref="F53:F71" si="5">rng_indem_basic_coins</f>
        <v>0.85</v>
      </c>
      <c r="G53" s="20"/>
      <c r="M53" s="24"/>
    </row>
    <row r="54" spans="2:13" s="12" customFormat="1" ht="13.5" customHeight="1" x14ac:dyDescent="0.2">
      <c r="B54" s="23" t="s">
        <v>90</v>
      </c>
      <c r="C54" s="22" t="s">
        <v>103</v>
      </c>
      <c r="D54" s="28">
        <f t="shared" si="3"/>
        <v>0.8</v>
      </c>
      <c r="E54" s="28">
        <f t="shared" si="4"/>
        <v>0.8</v>
      </c>
      <c r="F54" s="28">
        <f t="shared" si="5"/>
        <v>0.85</v>
      </c>
      <c r="G54" s="26"/>
      <c r="M54" s="24"/>
    </row>
    <row r="55" spans="2:13" ht="13.5" customHeight="1" x14ac:dyDescent="0.2">
      <c r="B55" s="23" t="s">
        <v>99</v>
      </c>
      <c r="C55" s="22">
        <f t="shared" ref="C55:C64" si="6">rng_dmo_basic_coins</f>
        <v>0.8</v>
      </c>
      <c r="D55" s="21">
        <f t="shared" si="3"/>
        <v>0.8</v>
      </c>
      <c r="E55" s="21">
        <f t="shared" si="4"/>
        <v>0.8</v>
      </c>
      <c r="F55" s="21">
        <f t="shared" si="5"/>
        <v>0.85</v>
      </c>
      <c r="G55" s="20"/>
      <c r="M55" s="24"/>
    </row>
    <row r="56" spans="2:13" ht="13.5" customHeight="1" x14ac:dyDescent="0.2">
      <c r="B56" s="23" t="s">
        <v>98</v>
      </c>
      <c r="C56" s="22">
        <f t="shared" si="6"/>
        <v>0.8</v>
      </c>
      <c r="D56" s="21">
        <f t="shared" si="3"/>
        <v>0.8</v>
      </c>
      <c r="E56" s="21">
        <f t="shared" si="4"/>
        <v>0.8</v>
      </c>
      <c r="F56" s="21">
        <f t="shared" si="5"/>
        <v>0.85</v>
      </c>
      <c r="G56" s="20"/>
      <c r="M56" s="24"/>
    </row>
    <row r="57" spans="2:13" ht="13.5" hidden="1" customHeight="1" x14ac:dyDescent="0.2">
      <c r="B57" s="23" t="s">
        <v>97</v>
      </c>
      <c r="C57" s="22">
        <f t="shared" si="6"/>
        <v>0.8</v>
      </c>
      <c r="D57" s="21">
        <f t="shared" si="3"/>
        <v>0.8</v>
      </c>
      <c r="E57" s="21">
        <f t="shared" si="4"/>
        <v>0.8</v>
      </c>
      <c r="F57" s="21">
        <f t="shared" si="5"/>
        <v>0.85</v>
      </c>
      <c r="G57" s="20"/>
      <c r="M57" s="24"/>
    </row>
    <row r="58" spans="2:13" ht="13.5" customHeight="1" x14ac:dyDescent="0.2">
      <c r="B58" s="23" t="s">
        <v>110</v>
      </c>
      <c r="C58" s="22">
        <f t="shared" si="6"/>
        <v>0.8</v>
      </c>
      <c r="D58" s="21">
        <f t="shared" si="3"/>
        <v>0.8</v>
      </c>
      <c r="E58" s="21">
        <f t="shared" si="4"/>
        <v>0.8</v>
      </c>
      <c r="F58" s="21">
        <f t="shared" si="5"/>
        <v>0.85</v>
      </c>
      <c r="G58" s="20"/>
      <c r="M58" s="24"/>
    </row>
    <row r="59" spans="2:13" ht="13.5" customHeight="1" x14ac:dyDescent="0.2">
      <c r="B59" s="23" t="s">
        <v>109</v>
      </c>
      <c r="C59" s="22">
        <f t="shared" si="6"/>
        <v>0.8</v>
      </c>
      <c r="D59" s="21">
        <f t="shared" si="3"/>
        <v>0.8</v>
      </c>
      <c r="E59" s="21">
        <f t="shared" si="4"/>
        <v>0.8</v>
      </c>
      <c r="F59" s="21">
        <f t="shared" si="5"/>
        <v>0.85</v>
      </c>
      <c r="G59" s="20"/>
      <c r="M59" s="24"/>
    </row>
    <row r="60" spans="2:13" ht="13.5" customHeight="1" x14ac:dyDescent="0.2">
      <c r="B60" s="23" t="s">
        <v>108</v>
      </c>
      <c r="C60" s="22">
        <f t="shared" si="6"/>
        <v>0.8</v>
      </c>
      <c r="D60" s="21">
        <f t="shared" si="3"/>
        <v>0.8</v>
      </c>
      <c r="E60" s="21">
        <f t="shared" si="4"/>
        <v>0.8</v>
      </c>
      <c r="F60" s="21">
        <f t="shared" si="5"/>
        <v>0.85</v>
      </c>
      <c r="G60" s="20"/>
      <c r="M60" s="24"/>
    </row>
    <row r="61" spans="2:13" ht="13.5" customHeight="1" x14ac:dyDescent="0.2">
      <c r="B61" s="23" t="s">
        <v>107</v>
      </c>
      <c r="C61" s="22">
        <f t="shared" si="6"/>
        <v>0.8</v>
      </c>
      <c r="D61" s="21">
        <f t="shared" si="3"/>
        <v>0.8</v>
      </c>
      <c r="E61" s="21">
        <f t="shared" si="4"/>
        <v>0.8</v>
      </c>
      <c r="F61" s="21">
        <f t="shared" si="5"/>
        <v>0.85</v>
      </c>
      <c r="G61" s="20"/>
      <c r="M61" s="24"/>
    </row>
    <row r="62" spans="2:13" ht="13.5" customHeight="1" x14ac:dyDescent="0.2">
      <c r="B62" s="23" t="s">
        <v>106</v>
      </c>
      <c r="C62" s="22">
        <f t="shared" si="6"/>
        <v>0.8</v>
      </c>
      <c r="D62" s="21">
        <f t="shared" si="3"/>
        <v>0.8</v>
      </c>
      <c r="E62" s="21">
        <f t="shared" si="4"/>
        <v>0.8</v>
      </c>
      <c r="F62" s="21">
        <f t="shared" si="5"/>
        <v>0.85</v>
      </c>
      <c r="G62" s="20"/>
      <c r="M62" s="24"/>
    </row>
    <row r="63" spans="2:13" ht="13.5" customHeight="1" x14ac:dyDescent="0.2">
      <c r="B63" s="23" t="s">
        <v>105</v>
      </c>
      <c r="C63" s="22">
        <f t="shared" si="6"/>
        <v>0.8</v>
      </c>
      <c r="D63" s="21">
        <f t="shared" si="3"/>
        <v>0.8</v>
      </c>
      <c r="E63" s="21">
        <f t="shared" si="4"/>
        <v>0.8</v>
      </c>
      <c r="F63" s="21">
        <f t="shared" si="5"/>
        <v>0.85</v>
      </c>
      <c r="G63" s="20"/>
      <c r="M63" s="24"/>
    </row>
    <row r="64" spans="2:13" ht="13.5" customHeight="1" x14ac:dyDescent="0.2">
      <c r="B64" s="23" t="s">
        <v>104</v>
      </c>
      <c r="C64" s="22">
        <f t="shared" si="6"/>
        <v>0.8</v>
      </c>
      <c r="D64" s="21">
        <f t="shared" si="3"/>
        <v>0.8</v>
      </c>
      <c r="E64" s="21">
        <f t="shared" si="4"/>
        <v>0.8</v>
      </c>
      <c r="F64" s="21">
        <f t="shared" si="5"/>
        <v>0.85</v>
      </c>
      <c r="G64" s="20"/>
      <c r="M64" s="24"/>
    </row>
    <row r="65" spans="2:13" s="12" customFormat="1" ht="13.5" customHeight="1" x14ac:dyDescent="0.2">
      <c r="B65" s="23" t="s">
        <v>89</v>
      </c>
      <c r="C65" s="22" t="s">
        <v>103</v>
      </c>
      <c r="D65" s="28">
        <f t="shared" si="3"/>
        <v>0.8</v>
      </c>
      <c r="E65" s="28">
        <f t="shared" si="4"/>
        <v>0.8</v>
      </c>
      <c r="F65" s="28">
        <f t="shared" si="5"/>
        <v>0.85</v>
      </c>
      <c r="G65" s="26"/>
      <c r="M65" s="25"/>
    </row>
    <row r="66" spans="2:13" s="12" customFormat="1" ht="13.5" customHeight="1" x14ac:dyDescent="0.2">
      <c r="B66" s="23" t="s">
        <v>88</v>
      </c>
      <c r="C66" s="22" t="s">
        <v>103</v>
      </c>
      <c r="D66" s="28">
        <f t="shared" si="3"/>
        <v>0.8</v>
      </c>
      <c r="E66" s="28">
        <f t="shared" si="4"/>
        <v>0.8</v>
      </c>
      <c r="F66" s="28">
        <f t="shared" si="5"/>
        <v>0.85</v>
      </c>
      <c r="G66" s="26"/>
      <c r="M66" s="25"/>
    </row>
    <row r="67" spans="2:13" s="12" customFormat="1" ht="13.5" hidden="1" customHeight="1" x14ac:dyDescent="0.2">
      <c r="B67" s="23" t="s">
        <v>87</v>
      </c>
      <c r="C67" s="22" t="s">
        <v>103</v>
      </c>
      <c r="D67" s="28">
        <f t="shared" si="3"/>
        <v>0.8</v>
      </c>
      <c r="E67" s="28">
        <f t="shared" si="4"/>
        <v>0.8</v>
      </c>
      <c r="F67" s="28">
        <f t="shared" si="5"/>
        <v>0.85</v>
      </c>
      <c r="G67" s="26"/>
      <c r="M67" s="25"/>
    </row>
    <row r="68" spans="2:13" s="12" customFormat="1" ht="13.5" hidden="1" customHeight="1" x14ac:dyDescent="0.2">
      <c r="B68" s="23" t="s">
        <v>86</v>
      </c>
      <c r="C68" s="22" t="s">
        <v>103</v>
      </c>
      <c r="D68" s="28">
        <f t="shared" si="3"/>
        <v>0.8</v>
      </c>
      <c r="E68" s="28">
        <f t="shared" si="4"/>
        <v>0.8</v>
      </c>
      <c r="F68" s="28">
        <f t="shared" si="5"/>
        <v>0.85</v>
      </c>
      <c r="G68" s="26"/>
      <c r="M68" s="25"/>
    </row>
    <row r="69" spans="2:13" s="12" customFormat="1" ht="13.5" customHeight="1" x14ac:dyDescent="0.2">
      <c r="B69" s="23" t="s">
        <v>85</v>
      </c>
      <c r="C69" s="22" t="s">
        <v>103</v>
      </c>
      <c r="D69" s="28">
        <f t="shared" si="3"/>
        <v>0.8</v>
      </c>
      <c r="E69" s="28">
        <f t="shared" si="4"/>
        <v>0.8</v>
      </c>
      <c r="F69" s="28">
        <f t="shared" si="5"/>
        <v>0.85</v>
      </c>
      <c r="G69" s="26"/>
      <c r="M69" s="25"/>
    </row>
    <row r="70" spans="2:13" s="12" customFormat="1" ht="13.5" hidden="1" customHeight="1" x14ac:dyDescent="0.2">
      <c r="B70" s="23" t="s">
        <v>83</v>
      </c>
      <c r="C70" s="22" t="s">
        <v>103</v>
      </c>
      <c r="D70" s="28">
        <f t="shared" si="3"/>
        <v>0.8</v>
      </c>
      <c r="E70" s="28">
        <f t="shared" si="4"/>
        <v>0.8</v>
      </c>
      <c r="F70" s="28">
        <f t="shared" si="5"/>
        <v>0.85</v>
      </c>
      <c r="G70" s="26"/>
      <c r="M70" s="25"/>
    </row>
    <row r="71" spans="2:13" s="12" customFormat="1" ht="13.5" hidden="1" customHeight="1" x14ac:dyDescent="0.2">
      <c r="B71" s="23" t="s">
        <v>82</v>
      </c>
      <c r="C71" s="22" t="s">
        <v>81</v>
      </c>
      <c r="D71" s="28">
        <f t="shared" si="3"/>
        <v>0.8</v>
      </c>
      <c r="E71" s="28">
        <f t="shared" si="4"/>
        <v>0.8</v>
      </c>
      <c r="F71" s="28">
        <f t="shared" si="5"/>
        <v>0.85</v>
      </c>
      <c r="G71" s="26"/>
      <c r="M71" s="25"/>
    </row>
    <row r="72" spans="2:13" ht="13.5" customHeight="1" x14ac:dyDescent="0.2">
      <c r="B72" s="33" t="s">
        <v>102</v>
      </c>
      <c r="C72" s="32"/>
      <c r="D72" s="31"/>
      <c r="E72" s="31"/>
      <c r="F72" s="31"/>
      <c r="G72" s="30"/>
      <c r="M72" s="24"/>
    </row>
    <row r="73" spans="2:13" s="12" customFormat="1" ht="13.5" hidden="1" customHeight="1" x14ac:dyDescent="0.2">
      <c r="B73" s="23" t="s">
        <v>101</v>
      </c>
      <c r="C73" s="29"/>
      <c r="D73" s="28"/>
      <c r="E73" s="28"/>
      <c r="F73" s="28"/>
      <c r="G73" s="26"/>
      <c r="M73" s="25"/>
    </row>
    <row r="74" spans="2:13" s="12" customFormat="1" ht="13.5" hidden="1" customHeight="1" x14ac:dyDescent="0.2">
      <c r="B74" s="27" t="s">
        <v>100</v>
      </c>
      <c r="C74" s="22">
        <f t="shared" ref="C74:C90" si="7">rng_dmo_Major_Coins</f>
        <v>0.6</v>
      </c>
      <c r="D74" s="21">
        <f t="shared" ref="D74:D88" si="8">rng_Major_coins</f>
        <v>0.5</v>
      </c>
      <c r="E74" s="21">
        <f t="shared" ref="E74:E88" si="9">rng_np_Major_coins</f>
        <v>0.5</v>
      </c>
      <c r="F74" s="21">
        <f t="shared" ref="F74:F88" si="10">rng_indem_Major_Coins</f>
        <v>0.6</v>
      </c>
      <c r="G74" s="26"/>
      <c r="M74" s="25"/>
    </row>
    <row r="75" spans="2:13" s="12" customFormat="1" ht="13.5" hidden="1" customHeight="1" x14ac:dyDescent="0.2">
      <c r="B75" s="23" t="s">
        <v>99</v>
      </c>
      <c r="C75" s="22">
        <f t="shared" si="7"/>
        <v>0.6</v>
      </c>
      <c r="D75" s="21">
        <f t="shared" si="8"/>
        <v>0.5</v>
      </c>
      <c r="E75" s="21">
        <f t="shared" si="9"/>
        <v>0.5</v>
      </c>
      <c r="F75" s="21">
        <f t="shared" si="10"/>
        <v>0.6</v>
      </c>
      <c r="G75" s="26"/>
      <c r="M75" s="25"/>
    </row>
    <row r="76" spans="2:13" s="12" customFormat="1" ht="13.5" hidden="1" customHeight="1" x14ac:dyDescent="0.2">
      <c r="B76" s="23" t="s">
        <v>98</v>
      </c>
      <c r="C76" s="22">
        <f t="shared" si="7"/>
        <v>0.6</v>
      </c>
      <c r="D76" s="21">
        <f t="shared" si="8"/>
        <v>0.5</v>
      </c>
      <c r="E76" s="21">
        <f t="shared" si="9"/>
        <v>0.5</v>
      </c>
      <c r="F76" s="21">
        <f t="shared" si="10"/>
        <v>0.6</v>
      </c>
      <c r="G76" s="26"/>
      <c r="M76" s="25"/>
    </row>
    <row r="77" spans="2:13" ht="13.5" hidden="1" customHeight="1" x14ac:dyDescent="0.2">
      <c r="B77" s="23" t="s">
        <v>97</v>
      </c>
      <c r="C77" s="22">
        <f t="shared" si="7"/>
        <v>0.6</v>
      </c>
      <c r="D77" s="21">
        <f t="shared" si="8"/>
        <v>0.5</v>
      </c>
      <c r="E77" s="21">
        <f t="shared" si="9"/>
        <v>0.5</v>
      </c>
      <c r="F77" s="21">
        <f t="shared" si="10"/>
        <v>0.6</v>
      </c>
      <c r="G77" s="20"/>
      <c r="M77" s="24"/>
    </row>
    <row r="78" spans="2:13" ht="13.5" customHeight="1" x14ac:dyDescent="0.2">
      <c r="B78" s="23" t="s">
        <v>96</v>
      </c>
      <c r="C78" s="22">
        <f t="shared" si="7"/>
        <v>0.6</v>
      </c>
      <c r="D78" s="21">
        <f t="shared" si="8"/>
        <v>0.5</v>
      </c>
      <c r="E78" s="21">
        <f t="shared" si="9"/>
        <v>0.5</v>
      </c>
      <c r="F78" s="21">
        <f t="shared" si="10"/>
        <v>0.6</v>
      </c>
      <c r="G78" s="20"/>
      <c r="M78" s="24"/>
    </row>
    <row r="79" spans="2:13" ht="13.5" customHeight="1" x14ac:dyDescent="0.2">
      <c r="B79" s="23" t="s">
        <v>95</v>
      </c>
      <c r="C79" s="22">
        <f t="shared" si="7"/>
        <v>0.6</v>
      </c>
      <c r="D79" s="21">
        <f t="shared" si="8"/>
        <v>0.5</v>
      </c>
      <c r="E79" s="21">
        <f t="shared" si="9"/>
        <v>0.5</v>
      </c>
      <c r="F79" s="21">
        <f t="shared" si="10"/>
        <v>0.6</v>
      </c>
      <c r="G79" s="20"/>
      <c r="M79" s="24"/>
    </row>
    <row r="80" spans="2:13" ht="13.5" customHeight="1" x14ac:dyDescent="0.2">
      <c r="B80" s="23" t="s">
        <v>94</v>
      </c>
      <c r="C80" s="22">
        <f t="shared" si="7"/>
        <v>0.6</v>
      </c>
      <c r="D80" s="21">
        <f t="shared" si="8"/>
        <v>0.5</v>
      </c>
      <c r="E80" s="21">
        <f t="shared" si="9"/>
        <v>0.5</v>
      </c>
      <c r="F80" s="21">
        <f t="shared" si="10"/>
        <v>0.6</v>
      </c>
      <c r="G80" s="20"/>
      <c r="M80" s="24"/>
    </row>
    <row r="81" spans="2:13" ht="13.5" hidden="1" customHeight="1" x14ac:dyDescent="0.2">
      <c r="B81" s="23" t="s">
        <v>93</v>
      </c>
      <c r="C81" s="22">
        <f t="shared" si="7"/>
        <v>0.6</v>
      </c>
      <c r="D81" s="21">
        <f t="shared" si="8"/>
        <v>0.5</v>
      </c>
      <c r="E81" s="21">
        <f t="shared" si="9"/>
        <v>0.5</v>
      </c>
      <c r="F81" s="21">
        <f t="shared" si="10"/>
        <v>0.6</v>
      </c>
      <c r="G81" s="20"/>
      <c r="M81" s="24"/>
    </row>
    <row r="82" spans="2:13" ht="13.5" customHeight="1" x14ac:dyDescent="0.2">
      <c r="B82" s="23" t="s">
        <v>92</v>
      </c>
      <c r="C82" s="22">
        <f t="shared" si="7"/>
        <v>0.6</v>
      </c>
      <c r="D82" s="21">
        <f t="shared" si="8"/>
        <v>0.5</v>
      </c>
      <c r="E82" s="21">
        <f t="shared" si="9"/>
        <v>0.5</v>
      </c>
      <c r="F82" s="21">
        <f t="shared" si="10"/>
        <v>0.6</v>
      </c>
      <c r="G82" s="20"/>
      <c r="M82" s="24"/>
    </row>
    <row r="83" spans="2:13" ht="13.5" customHeight="1" x14ac:dyDescent="0.2">
      <c r="B83" s="23" t="s">
        <v>91</v>
      </c>
      <c r="C83" s="22">
        <f t="shared" si="7"/>
        <v>0.6</v>
      </c>
      <c r="D83" s="21">
        <f t="shared" si="8"/>
        <v>0.5</v>
      </c>
      <c r="E83" s="21">
        <f t="shared" si="9"/>
        <v>0.5</v>
      </c>
      <c r="F83" s="21">
        <f t="shared" si="10"/>
        <v>0.6</v>
      </c>
      <c r="G83" s="20"/>
      <c r="M83" s="24"/>
    </row>
    <row r="84" spans="2:13" ht="13.5" hidden="1" customHeight="1" x14ac:dyDescent="0.2">
      <c r="B84" s="23" t="s">
        <v>90</v>
      </c>
      <c r="C84" s="22">
        <f t="shared" si="7"/>
        <v>0.6</v>
      </c>
      <c r="D84" s="21">
        <f t="shared" si="8"/>
        <v>0.5</v>
      </c>
      <c r="E84" s="21">
        <f t="shared" si="9"/>
        <v>0.5</v>
      </c>
      <c r="F84" s="21">
        <f t="shared" si="10"/>
        <v>0.6</v>
      </c>
      <c r="G84" s="20"/>
      <c r="M84" s="24"/>
    </row>
    <row r="85" spans="2:13" ht="13.5" hidden="1" customHeight="1" x14ac:dyDescent="0.2">
      <c r="B85" s="23" t="s">
        <v>89</v>
      </c>
      <c r="C85" s="22">
        <f t="shared" si="7"/>
        <v>0.6</v>
      </c>
      <c r="D85" s="21">
        <f t="shared" si="8"/>
        <v>0.5</v>
      </c>
      <c r="E85" s="21">
        <f t="shared" si="9"/>
        <v>0.5</v>
      </c>
      <c r="F85" s="21">
        <f t="shared" si="10"/>
        <v>0.6</v>
      </c>
      <c r="G85" s="20"/>
      <c r="M85" s="24"/>
    </row>
    <row r="86" spans="2:13" ht="13.5" hidden="1" customHeight="1" x14ac:dyDescent="0.2">
      <c r="B86" s="23" t="s">
        <v>88</v>
      </c>
      <c r="C86" s="22">
        <f t="shared" si="7"/>
        <v>0.6</v>
      </c>
      <c r="D86" s="21">
        <f t="shared" si="8"/>
        <v>0.5</v>
      </c>
      <c r="E86" s="21">
        <f t="shared" si="9"/>
        <v>0.5</v>
      </c>
      <c r="F86" s="21">
        <f t="shared" si="10"/>
        <v>0.6</v>
      </c>
      <c r="G86" s="20"/>
      <c r="M86" s="24"/>
    </row>
    <row r="87" spans="2:13" ht="13.5" customHeight="1" x14ac:dyDescent="0.2">
      <c r="B87" s="23" t="s">
        <v>87</v>
      </c>
      <c r="C87" s="22">
        <f t="shared" si="7"/>
        <v>0.6</v>
      </c>
      <c r="D87" s="21">
        <f t="shared" si="8"/>
        <v>0.5</v>
      </c>
      <c r="E87" s="21">
        <f t="shared" si="9"/>
        <v>0.5</v>
      </c>
      <c r="F87" s="21">
        <f t="shared" si="10"/>
        <v>0.6</v>
      </c>
      <c r="G87" s="20"/>
      <c r="M87" s="24"/>
    </row>
    <row r="88" spans="2:13" ht="13.5" customHeight="1" x14ac:dyDescent="0.2">
      <c r="B88" s="23" t="s">
        <v>86</v>
      </c>
      <c r="C88" s="22">
        <f t="shared" si="7"/>
        <v>0.6</v>
      </c>
      <c r="D88" s="21">
        <f t="shared" si="8"/>
        <v>0.5</v>
      </c>
      <c r="E88" s="21">
        <f t="shared" si="9"/>
        <v>0.5</v>
      </c>
      <c r="F88" s="21">
        <f t="shared" si="10"/>
        <v>0.6</v>
      </c>
      <c r="G88" s="20"/>
      <c r="M88" s="24"/>
    </row>
    <row r="89" spans="2:13" ht="13.5" hidden="1" customHeight="1" x14ac:dyDescent="0.2">
      <c r="B89" s="23" t="s">
        <v>85</v>
      </c>
      <c r="C89" s="22">
        <f t="shared" si="7"/>
        <v>0.6</v>
      </c>
      <c r="D89" s="21" t="s">
        <v>84</v>
      </c>
      <c r="E89" s="21" t="s">
        <v>84</v>
      </c>
      <c r="F89" s="21" t="s">
        <v>84</v>
      </c>
      <c r="G89" s="20"/>
      <c r="M89" s="15"/>
    </row>
    <row r="90" spans="2:13" ht="13.5" customHeight="1" x14ac:dyDescent="0.2">
      <c r="B90" s="23" t="s">
        <v>83</v>
      </c>
      <c r="C90" s="22">
        <f t="shared" si="7"/>
        <v>0.6</v>
      </c>
      <c r="D90" s="21">
        <f>rng_Major_coins</f>
        <v>0.5</v>
      </c>
      <c r="E90" s="21">
        <f>rng_np_Major_coins</f>
        <v>0.5</v>
      </c>
      <c r="F90" s="21">
        <f>rng_indem_Major_Coins</f>
        <v>0.6</v>
      </c>
      <c r="G90" s="20"/>
    </row>
    <row r="91" spans="2:13" ht="13.5" hidden="1" customHeight="1" x14ac:dyDescent="0.2">
      <c r="B91" s="23" t="s">
        <v>82</v>
      </c>
      <c r="C91" s="22" t="s">
        <v>81</v>
      </c>
      <c r="D91" s="21">
        <f>rng_Major_coins</f>
        <v>0.5</v>
      </c>
      <c r="E91" s="21">
        <f>rng_np_Major_coins</f>
        <v>0.5</v>
      </c>
      <c r="F91" s="21">
        <f>rng_indem_Major_Coins</f>
        <v>0.6</v>
      </c>
      <c r="G91" s="20"/>
    </row>
    <row r="92" spans="2:13" ht="7.5" customHeight="1" x14ac:dyDescent="0.2">
      <c r="B92" s="23"/>
      <c r="C92" s="22"/>
      <c r="D92" s="21"/>
      <c r="E92" s="21"/>
      <c r="F92" s="21"/>
      <c r="G92" s="20"/>
    </row>
    <row r="93" spans="2:13" ht="12.75" customHeight="1" x14ac:dyDescent="0.2">
      <c r="B93" s="137" t="s">
        <v>80</v>
      </c>
      <c r="C93" s="138"/>
      <c r="D93" s="138"/>
      <c r="E93" s="138"/>
      <c r="F93" s="138"/>
      <c r="G93" s="141"/>
    </row>
    <row r="94" spans="2:13" ht="13.5" hidden="1" customHeight="1" x14ac:dyDescent="0.2">
      <c r="B94" s="19"/>
      <c r="C94" s="18"/>
      <c r="D94" s="18"/>
      <c r="E94" s="18"/>
      <c r="F94" s="18"/>
      <c r="G94" s="17"/>
    </row>
    <row r="95" spans="2:13" ht="7.5" hidden="1" customHeight="1" x14ac:dyDescent="0.2">
      <c r="B95" s="19"/>
      <c r="C95" s="18"/>
      <c r="D95" s="18"/>
      <c r="E95" s="18"/>
      <c r="F95" s="18"/>
      <c r="G95" s="17"/>
    </row>
    <row r="96" spans="2:13" ht="26.25" customHeight="1" thickBot="1" x14ac:dyDescent="0.25">
      <c r="B96" s="133" t="s">
        <v>79</v>
      </c>
      <c r="C96" s="134"/>
      <c r="D96" s="134"/>
      <c r="E96" s="134"/>
      <c r="F96" s="134"/>
      <c r="G96" s="135"/>
      <c r="M96" s="15"/>
    </row>
    <row r="97" spans="2:13" ht="6" customHeight="1" x14ac:dyDescent="0.2">
      <c r="B97" s="16"/>
      <c r="C97" s="16"/>
      <c r="D97" s="16"/>
      <c r="E97" s="16"/>
      <c r="F97" s="16"/>
      <c r="G97" s="16"/>
      <c r="M97" s="15"/>
    </row>
    <row r="98" spans="2:13" ht="17.25" hidden="1" customHeight="1" x14ac:dyDescent="0.2">
      <c r="B98" s="14" t="s">
        <v>78</v>
      </c>
      <c r="C98" s="13"/>
      <c r="D98" s="12"/>
      <c r="E98" s="11"/>
    </row>
    <row r="99" spans="2:13" ht="132" hidden="1" customHeight="1" x14ac:dyDescent="0.2">
      <c r="B99" s="146" t="s">
        <v>77</v>
      </c>
      <c r="C99" s="125"/>
      <c r="D99" s="125"/>
      <c r="E99" s="125"/>
      <c r="I99" s="4"/>
    </row>
    <row r="100" spans="2:13" ht="8.25" customHeight="1" x14ac:dyDescent="0.2"/>
    <row r="101" spans="2:13" s="7" customFormat="1" ht="15.95" customHeight="1" x14ac:dyDescent="0.2">
      <c r="B101" s="124" t="s">
        <v>76</v>
      </c>
      <c r="C101" s="124"/>
      <c r="D101" s="124"/>
      <c r="E101" s="124"/>
      <c r="F101" s="124"/>
      <c r="I101" s="5"/>
    </row>
    <row r="102" spans="2:13" s="7" customFormat="1" ht="80.099999999999994" customHeight="1" x14ac:dyDescent="0.2">
      <c r="B102" s="121" t="s">
        <v>75</v>
      </c>
      <c r="C102" s="121"/>
      <c r="D102" s="121"/>
      <c r="E102" s="121"/>
      <c r="F102" s="121"/>
    </row>
    <row r="103" spans="2:13" s="7" customFormat="1" ht="27.75" hidden="1" customHeight="1" x14ac:dyDescent="0.2">
      <c r="B103" s="116" t="s">
        <v>74</v>
      </c>
      <c r="C103" s="116"/>
      <c r="D103" s="116"/>
      <c r="E103" s="116"/>
      <c r="F103" s="116"/>
      <c r="G103" s="116"/>
    </row>
    <row r="104" spans="2:13" s="7" customFormat="1" ht="42.75" hidden="1" customHeight="1" x14ac:dyDescent="0.2">
      <c r="B104" s="121" t="s">
        <v>73</v>
      </c>
      <c r="C104" s="121"/>
      <c r="D104" s="121"/>
      <c r="E104" s="121"/>
      <c r="F104" s="121"/>
      <c r="G104" s="121"/>
    </row>
    <row r="105" spans="2:13" s="7" customFormat="1" ht="18" hidden="1" customHeight="1" x14ac:dyDescent="0.2">
      <c r="B105" s="121"/>
      <c r="C105" s="121"/>
      <c r="D105" s="121"/>
      <c r="E105" s="121"/>
      <c r="F105" s="121"/>
    </row>
    <row r="106" spans="2:13" s="7" customFormat="1" ht="18" hidden="1" customHeight="1" x14ac:dyDescent="0.2">
      <c r="B106" s="121"/>
      <c r="C106" s="121"/>
      <c r="D106" s="121"/>
      <c r="E106" s="121"/>
    </row>
    <row r="107" spans="2:13" s="7" customFormat="1" ht="16.5" hidden="1" customHeight="1" x14ac:dyDescent="0.2">
      <c r="B107" s="143" t="s">
        <v>72</v>
      </c>
      <c r="C107" s="121"/>
      <c r="D107" s="121"/>
      <c r="E107" s="121"/>
      <c r="F107" s="121"/>
      <c r="G107" s="121"/>
    </row>
    <row r="108" spans="2:13" s="7" customFormat="1" ht="5.25" customHeight="1" x14ac:dyDescent="0.2">
      <c r="B108" s="121"/>
      <c r="C108" s="121"/>
      <c r="D108" s="121"/>
      <c r="E108" s="121"/>
      <c r="F108" s="121"/>
    </row>
    <row r="109" spans="2:13" s="7" customFormat="1" ht="15.95" customHeight="1" x14ac:dyDescent="0.2">
      <c r="B109" s="142" t="s">
        <v>71</v>
      </c>
      <c r="C109" s="142"/>
      <c r="D109" s="142"/>
      <c r="E109" s="142"/>
      <c r="F109" s="142"/>
      <c r="I109" s="5"/>
    </row>
    <row r="110" spans="2:13" s="7" customFormat="1" ht="27.75" customHeight="1" x14ac:dyDescent="0.2">
      <c r="B110" s="125" t="s">
        <v>70</v>
      </c>
      <c r="C110" s="125"/>
      <c r="D110" s="125"/>
      <c r="E110" s="125"/>
      <c r="F110" s="125"/>
    </row>
    <row r="111" spans="2:13" s="7" customFormat="1" ht="71.25" customHeight="1" x14ac:dyDescent="0.2">
      <c r="B111" s="121" t="s">
        <v>69</v>
      </c>
      <c r="C111" s="121"/>
      <c r="D111" s="121"/>
      <c r="E111" s="121"/>
      <c r="F111" s="121"/>
    </row>
    <row r="112" spans="2:13" s="7" customFormat="1" ht="12.75" customHeight="1" x14ac:dyDescent="0.2">
      <c r="C112" s="10"/>
    </row>
    <row r="113" spans="2:9" s="7" customFormat="1" ht="24.75" customHeight="1" x14ac:dyDescent="0.2">
      <c r="B113" s="124" t="s">
        <v>37</v>
      </c>
      <c r="C113" s="124"/>
      <c r="D113" s="124"/>
      <c r="E113" s="124"/>
      <c r="F113" s="124"/>
      <c r="I113" s="5"/>
    </row>
    <row r="114" spans="2:9" s="7" customFormat="1" ht="12.95" customHeight="1" x14ac:dyDescent="0.2">
      <c r="B114" s="121" t="s">
        <v>36</v>
      </c>
      <c r="C114" s="121"/>
      <c r="D114" s="121"/>
      <c r="E114" s="121"/>
      <c r="F114" s="121"/>
      <c r="I114" s="5"/>
    </row>
    <row r="115" spans="2:9" s="7" customFormat="1" ht="12.95" customHeight="1" x14ac:dyDescent="0.2">
      <c r="B115" s="122" t="s">
        <v>35</v>
      </c>
      <c r="C115" s="122"/>
      <c r="D115" s="122"/>
      <c r="E115" s="122"/>
      <c r="F115" s="122"/>
      <c r="I115" s="5"/>
    </row>
    <row r="116" spans="2:9" s="7" customFormat="1" ht="12.95" customHeight="1" x14ac:dyDescent="0.2">
      <c r="B116" s="122" t="s">
        <v>34</v>
      </c>
      <c r="C116" s="122"/>
      <c r="D116" s="122"/>
      <c r="E116" s="122"/>
      <c r="F116" s="122"/>
      <c r="I116" s="5"/>
    </row>
    <row r="117" spans="2:9" s="7" customFormat="1" ht="12.95" customHeight="1" x14ac:dyDescent="0.2">
      <c r="B117" s="121" t="s">
        <v>33</v>
      </c>
      <c r="C117" s="121"/>
      <c r="D117" s="121"/>
      <c r="E117" s="121"/>
      <c r="F117" s="121"/>
      <c r="I117" s="5"/>
    </row>
    <row r="118" spans="2:9" s="7" customFormat="1" ht="12.95" customHeight="1" x14ac:dyDescent="0.2">
      <c r="B118" s="122" t="s">
        <v>32</v>
      </c>
      <c r="C118" s="122"/>
      <c r="D118" s="122"/>
      <c r="E118" s="122"/>
      <c r="F118" s="122"/>
      <c r="I118" s="5"/>
    </row>
    <row r="119" spans="2:9" s="7" customFormat="1" ht="12.95" customHeight="1" x14ac:dyDescent="0.2">
      <c r="B119" s="122" t="s">
        <v>31</v>
      </c>
      <c r="C119" s="122"/>
      <c r="D119" s="122"/>
      <c r="E119" s="122"/>
      <c r="F119" s="122"/>
      <c r="I119" s="5"/>
    </row>
    <row r="120" spans="2:9" s="7" customFormat="1" ht="12.95" customHeight="1" x14ac:dyDescent="0.2">
      <c r="B120" s="116" t="s">
        <v>30</v>
      </c>
      <c r="C120" s="116"/>
      <c r="D120" s="116"/>
      <c r="E120" s="116"/>
      <c r="F120" s="116"/>
      <c r="I120" s="5"/>
    </row>
    <row r="121" spans="2:9" s="7" customFormat="1" ht="26.1" customHeight="1" x14ac:dyDescent="0.2">
      <c r="B121" s="123" t="s">
        <v>68</v>
      </c>
      <c r="C121" s="123"/>
      <c r="D121" s="123"/>
      <c r="E121" s="123"/>
      <c r="F121" s="123"/>
      <c r="I121" s="5"/>
    </row>
    <row r="122" spans="2:9" s="7" customFormat="1" ht="39" customHeight="1" x14ac:dyDescent="0.2">
      <c r="B122" s="123" t="s">
        <v>67</v>
      </c>
      <c r="C122" s="123"/>
      <c r="D122" s="123"/>
      <c r="E122" s="123"/>
      <c r="F122" s="123"/>
      <c r="I122" s="5"/>
    </row>
    <row r="123" spans="2:9" s="7" customFormat="1" ht="26.1" customHeight="1" x14ac:dyDescent="0.2">
      <c r="B123" s="123" t="s">
        <v>66</v>
      </c>
      <c r="C123" s="123"/>
      <c r="D123" s="123"/>
      <c r="E123" s="123"/>
      <c r="F123" s="123"/>
      <c r="I123" s="5"/>
    </row>
    <row r="124" spans="2:9" s="7" customFormat="1" ht="26.1" customHeight="1" x14ac:dyDescent="0.2">
      <c r="B124" s="123" t="s">
        <v>65</v>
      </c>
      <c r="C124" s="123"/>
      <c r="D124" s="123"/>
      <c r="E124" s="123"/>
      <c r="F124" s="123"/>
    </row>
    <row r="125" spans="2:9" s="7" customFormat="1" ht="12.95" customHeight="1" x14ac:dyDescent="0.2">
      <c r="B125" s="125" t="s">
        <v>64</v>
      </c>
      <c r="C125" s="125"/>
      <c r="D125" s="125"/>
      <c r="E125" s="125"/>
      <c r="F125" s="125"/>
      <c r="I125" s="5"/>
    </row>
    <row r="126" spans="2:9" s="7" customFormat="1" ht="12.95" customHeight="1" x14ac:dyDescent="0.2">
      <c r="B126" s="131" t="s">
        <v>63</v>
      </c>
      <c r="C126" s="131"/>
      <c r="D126" s="131"/>
      <c r="E126" s="131"/>
      <c r="F126" s="131"/>
      <c r="I126" s="5"/>
    </row>
    <row r="127" spans="2:9" s="7" customFormat="1" ht="26.1" customHeight="1" x14ac:dyDescent="0.2">
      <c r="B127" s="131" t="s">
        <v>62</v>
      </c>
      <c r="C127" s="131"/>
      <c r="D127" s="131"/>
      <c r="E127" s="131"/>
      <c r="F127" s="131"/>
      <c r="I127" s="5"/>
    </row>
    <row r="128" spans="2:9" s="7" customFormat="1" ht="12.95" customHeight="1" x14ac:dyDescent="0.2">
      <c r="B128" s="131" t="s">
        <v>61</v>
      </c>
      <c r="C128" s="131"/>
      <c r="D128" s="131"/>
      <c r="E128" s="131"/>
      <c r="F128" s="131"/>
    </row>
    <row r="129" spans="2:9" s="7" customFormat="1" ht="26.1" customHeight="1" x14ac:dyDescent="0.2">
      <c r="B129" s="116" t="s">
        <v>60</v>
      </c>
      <c r="C129" s="116"/>
      <c r="D129" s="116"/>
      <c r="E129" s="116"/>
      <c r="F129" s="116"/>
      <c r="I129" s="5"/>
    </row>
    <row r="130" spans="2:9" s="7" customFormat="1" ht="26.1" customHeight="1" x14ac:dyDescent="0.2">
      <c r="B130" s="123" t="s">
        <v>59</v>
      </c>
      <c r="C130" s="123"/>
      <c r="D130" s="123"/>
      <c r="E130" s="123"/>
      <c r="F130" s="123"/>
      <c r="I130" s="5"/>
    </row>
    <row r="131" spans="2:9" s="7" customFormat="1" ht="26.1" customHeight="1" x14ac:dyDescent="0.2">
      <c r="B131" s="116" t="s">
        <v>58</v>
      </c>
      <c r="C131" s="116"/>
      <c r="D131" s="116"/>
      <c r="E131" s="116"/>
      <c r="F131" s="116"/>
      <c r="I131" s="5"/>
    </row>
    <row r="132" spans="2:9" s="7" customFormat="1" ht="12.95" customHeight="1" x14ac:dyDescent="0.2">
      <c r="B132" s="121" t="s">
        <v>57</v>
      </c>
      <c r="C132" s="121"/>
      <c r="D132" s="121"/>
      <c r="E132" s="121"/>
      <c r="F132" s="121"/>
      <c r="I132" s="5"/>
    </row>
    <row r="133" spans="2:9" s="7" customFormat="1" ht="26.1" customHeight="1" x14ac:dyDescent="0.2">
      <c r="B133" s="123" t="s">
        <v>56</v>
      </c>
      <c r="C133" s="123"/>
      <c r="D133" s="123"/>
      <c r="E133" s="123"/>
      <c r="F133" s="123"/>
      <c r="I133" s="5"/>
    </row>
    <row r="134" spans="2:9" s="7" customFormat="1" ht="39" customHeight="1" x14ac:dyDescent="0.2">
      <c r="B134" s="116" t="s">
        <v>55</v>
      </c>
      <c r="C134" s="116"/>
      <c r="D134" s="116"/>
      <c r="E134" s="116"/>
      <c r="F134" s="116"/>
      <c r="I134" s="5"/>
    </row>
    <row r="135" spans="2:9" s="7" customFormat="1" ht="26.1" customHeight="1" x14ac:dyDescent="0.2">
      <c r="B135" s="116" t="s">
        <v>54</v>
      </c>
      <c r="C135" s="116"/>
      <c r="D135" s="116"/>
      <c r="E135" s="116"/>
      <c r="F135" s="116"/>
      <c r="I135" s="5"/>
    </row>
    <row r="136" spans="2:9" s="7" customFormat="1" ht="12.95" customHeight="1" x14ac:dyDescent="0.2">
      <c r="B136" s="122" t="s">
        <v>23</v>
      </c>
      <c r="C136" s="122"/>
      <c r="D136" s="122"/>
      <c r="E136" s="122"/>
      <c r="F136" s="122"/>
      <c r="I136" s="5"/>
    </row>
    <row r="137" spans="2:9" s="7" customFormat="1" ht="26.1" customHeight="1" x14ac:dyDescent="0.2">
      <c r="B137" s="122" t="s">
        <v>22</v>
      </c>
      <c r="C137" s="122"/>
      <c r="D137" s="122"/>
      <c r="E137" s="122"/>
      <c r="F137" s="122"/>
      <c r="I137" s="5"/>
    </row>
    <row r="138" spans="2:9" s="7" customFormat="1" ht="12.95" customHeight="1" x14ac:dyDescent="0.2">
      <c r="B138" s="120" t="s">
        <v>21</v>
      </c>
      <c r="C138" s="120"/>
      <c r="D138" s="120"/>
      <c r="E138" s="120"/>
      <c r="F138" s="120"/>
      <c r="I138" s="5"/>
    </row>
    <row r="139" spans="2:9" s="7" customFormat="1" ht="12.95" customHeight="1" x14ac:dyDescent="0.2">
      <c r="B139" s="120" t="s">
        <v>20</v>
      </c>
      <c r="C139" s="120"/>
      <c r="D139" s="120"/>
      <c r="E139" s="120"/>
      <c r="F139" s="120"/>
      <c r="I139" s="5"/>
    </row>
    <row r="140" spans="2:9" s="7" customFormat="1" ht="26.1" customHeight="1" x14ac:dyDescent="0.2">
      <c r="B140" s="120" t="s">
        <v>19</v>
      </c>
      <c r="C140" s="120"/>
      <c r="D140" s="120"/>
      <c r="E140" s="120"/>
      <c r="F140" s="120"/>
      <c r="I140" s="5"/>
    </row>
    <row r="141" spans="2:9" s="7" customFormat="1" ht="26.1" customHeight="1" x14ac:dyDescent="0.2">
      <c r="B141" s="116" t="s">
        <v>53</v>
      </c>
      <c r="C141" s="116"/>
      <c r="D141" s="116"/>
      <c r="E141" s="116"/>
      <c r="F141" s="116"/>
    </row>
    <row r="142" spans="2:9" s="7" customFormat="1" ht="12.95" customHeight="1" x14ac:dyDescent="0.2">
      <c r="B142" s="125" t="s">
        <v>52</v>
      </c>
      <c r="C142" s="125"/>
      <c r="D142" s="125"/>
      <c r="E142" s="125"/>
      <c r="F142" s="125"/>
    </row>
    <row r="143" spans="2:9" s="7" customFormat="1" ht="12.95" customHeight="1" x14ac:dyDescent="0.2">
      <c r="B143" s="131" t="s">
        <v>51</v>
      </c>
      <c r="C143" s="131"/>
      <c r="D143" s="131"/>
      <c r="E143" s="131"/>
      <c r="F143" s="131"/>
      <c r="I143" s="5"/>
    </row>
    <row r="144" spans="2:9" s="7" customFormat="1" ht="12.95" customHeight="1" x14ac:dyDescent="0.2">
      <c r="B144" s="131" t="s">
        <v>50</v>
      </c>
      <c r="C144" s="131"/>
      <c r="D144" s="131"/>
      <c r="E144" s="131"/>
      <c r="F144" s="131"/>
      <c r="I144" s="5"/>
    </row>
    <row r="145" spans="2:9" s="7" customFormat="1" ht="26.1" customHeight="1" x14ac:dyDescent="0.2">
      <c r="B145" s="123" t="s">
        <v>49</v>
      </c>
      <c r="C145" s="123"/>
      <c r="D145" s="123"/>
      <c r="E145" s="123"/>
      <c r="F145" s="123"/>
    </row>
    <row r="146" spans="2:9" s="7" customFormat="1" ht="26.1" customHeight="1" x14ac:dyDescent="0.2">
      <c r="B146" s="123" t="s">
        <v>48</v>
      </c>
      <c r="C146" s="123"/>
      <c r="D146" s="123"/>
      <c r="E146" s="123"/>
      <c r="F146" s="123"/>
    </row>
    <row r="147" spans="2:9" s="7" customFormat="1" ht="12.95" customHeight="1" x14ac:dyDescent="0.2">
      <c r="B147" s="121" t="s">
        <v>47</v>
      </c>
      <c r="C147" s="121"/>
      <c r="D147" s="121"/>
      <c r="E147" s="121"/>
      <c r="F147" s="121"/>
    </row>
    <row r="148" spans="2:9" s="7" customFormat="1" ht="12.95" customHeight="1" x14ac:dyDescent="0.2">
      <c r="B148" s="116" t="s">
        <v>46</v>
      </c>
      <c r="C148" s="116"/>
      <c r="D148" s="116"/>
      <c r="E148" s="116"/>
      <c r="F148" s="116"/>
    </row>
    <row r="149" spans="2:9" s="7" customFormat="1" ht="12.95" customHeight="1" x14ac:dyDescent="0.2">
      <c r="B149" s="121"/>
      <c r="C149" s="121"/>
      <c r="D149" s="121"/>
      <c r="E149" s="121"/>
      <c r="F149" s="121"/>
    </row>
    <row r="150" spans="2:9" s="7" customFormat="1" ht="26.1" customHeight="1" x14ac:dyDescent="0.2">
      <c r="B150" s="121" t="s">
        <v>15</v>
      </c>
      <c r="C150" s="121"/>
      <c r="D150" s="121"/>
      <c r="E150" s="121"/>
      <c r="F150" s="121"/>
      <c r="I150" s="5"/>
    </row>
    <row r="151" spans="2:9" s="7" customFormat="1" ht="19.5" customHeight="1" x14ac:dyDescent="0.2">
      <c r="B151" s="121" t="s">
        <v>14</v>
      </c>
      <c r="C151" s="121"/>
      <c r="D151" s="121"/>
      <c r="E151" s="121"/>
      <c r="F151" s="121"/>
    </row>
    <row r="152" spans="2:9" s="7" customFormat="1" ht="15" customHeight="1" x14ac:dyDescent="0.2">
      <c r="B152" s="124" t="s">
        <v>13</v>
      </c>
      <c r="C152" s="124"/>
      <c r="D152" s="124"/>
      <c r="E152" s="124"/>
      <c r="F152" s="124"/>
      <c r="I152" s="5"/>
    </row>
    <row r="153" spans="2:9" s="7" customFormat="1" ht="12.95" customHeight="1" x14ac:dyDescent="0.2">
      <c r="B153" s="128" t="s">
        <v>45</v>
      </c>
      <c r="C153" s="128"/>
      <c r="D153" s="128"/>
      <c r="E153" s="128"/>
      <c r="F153" s="128"/>
      <c r="I153" s="5"/>
    </row>
    <row r="154" spans="2:9" s="7" customFormat="1" ht="26.1" customHeight="1" x14ac:dyDescent="0.2">
      <c r="B154" s="125" t="s">
        <v>44</v>
      </c>
      <c r="C154" s="125"/>
      <c r="D154" s="125"/>
      <c r="E154" s="125"/>
      <c r="F154" s="125"/>
      <c r="I154" s="5"/>
    </row>
    <row r="155" spans="2:9" s="7" customFormat="1" ht="8.25" customHeight="1" x14ac:dyDescent="0.2">
      <c r="B155" s="9"/>
      <c r="C155" s="9"/>
      <c r="D155" s="9"/>
      <c r="E155" s="9"/>
      <c r="F155" s="9"/>
    </row>
    <row r="156" spans="2:9" s="7" customFormat="1" ht="26.1" customHeight="1" x14ac:dyDescent="0.2">
      <c r="B156" s="125" t="s">
        <v>43</v>
      </c>
      <c r="C156" s="125"/>
      <c r="D156" s="125"/>
      <c r="E156" s="125"/>
      <c r="F156" s="125"/>
      <c r="I156" s="5"/>
    </row>
    <row r="157" spans="2:9" s="7" customFormat="1" ht="6" customHeight="1" x14ac:dyDescent="0.2">
      <c r="B157" s="125"/>
      <c r="C157" s="125"/>
      <c r="D157" s="125"/>
      <c r="E157" s="125"/>
      <c r="F157" s="125"/>
    </row>
    <row r="158" spans="2:9" s="7" customFormat="1" ht="27.75" customHeight="1" x14ac:dyDescent="0.2">
      <c r="B158" s="125" t="s">
        <v>42</v>
      </c>
      <c r="C158" s="125"/>
      <c r="D158" s="125"/>
      <c r="E158" s="125"/>
      <c r="F158" s="125"/>
    </row>
    <row r="159" spans="2:9" s="7" customFormat="1" ht="6.75" customHeight="1" x14ac:dyDescent="0.2">
      <c r="B159" s="126"/>
      <c r="C159" s="126"/>
      <c r="D159" s="126"/>
      <c r="E159" s="126"/>
      <c r="F159" s="126"/>
    </row>
    <row r="160" spans="2:9" s="7" customFormat="1" ht="39" customHeight="1" x14ac:dyDescent="0.2">
      <c r="B160" s="127" t="s">
        <v>41</v>
      </c>
      <c r="C160" s="127"/>
      <c r="D160" s="127"/>
      <c r="E160" s="127"/>
      <c r="F160" s="127"/>
      <c r="I160" s="5"/>
    </row>
    <row r="161" spans="2:9" s="7" customFormat="1" ht="7.5" customHeight="1" x14ac:dyDescent="0.2">
      <c r="B161" s="8"/>
      <c r="C161" s="8"/>
      <c r="D161" s="8"/>
      <c r="E161" s="8"/>
      <c r="F161" s="8"/>
      <c r="I161" s="5"/>
    </row>
    <row r="162" spans="2:9" s="7" customFormat="1" ht="27" customHeight="1" x14ac:dyDescent="0.2">
      <c r="B162" s="130" t="s">
        <v>40</v>
      </c>
      <c r="C162" s="130"/>
      <c r="D162" s="130"/>
      <c r="E162" s="130"/>
      <c r="F162" s="130"/>
      <c r="G162" s="130"/>
      <c r="I162" s="5"/>
    </row>
    <row r="163" spans="2:9" s="7" customFormat="1" ht="7.5" customHeight="1" x14ac:dyDescent="0.2">
      <c r="B163" s="8"/>
      <c r="C163" s="8"/>
      <c r="D163" s="8"/>
      <c r="E163" s="8"/>
      <c r="F163" s="8"/>
    </row>
    <row r="164" spans="2:9" s="7" customFormat="1" ht="12.95" customHeight="1" x14ac:dyDescent="0.2">
      <c r="B164" s="128" t="s">
        <v>39</v>
      </c>
      <c r="C164" s="128"/>
      <c r="D164" s="128"/>
      <c r="E164" s="128"/>
      <c r="F164" s="128"/>
    </row>
    <row r="165" spans="2:9" s="7" customFormat="1" ht="57" customHeight="1" x14ac:dyDescent="0.2">
      <c r="B165" s="127" t="s">
        <v>38</v>
      </c>
      <c r="C165" s="127"/>
      <c r="D165" s="127"/>
      <c r="E165" s="127"/>
      <c r="F165" s="127"/>
    </row>
    <row r="166" spans="2:9" s="7" customFormat="1" ht="63.75" customHeight="1" x14ac:dyDescent="0.2">
      <c r="B166" s="129" t="s">
        <v>12</v>
      </c>
      <c r="C166" s="129"/>
      <c r="D166" s="129"/>
      <c r="E166" s="129"/>
      <c r="F166" s="129"/>
      <c r="I166" s="5"/>
    </row>
    <row r="167" spans="2:9" s="7" customFormat="1" ht="8.25" customHeight="1" x14ac:dyDescent="0.2">
      <c r="B167" s="122"/>
      <c r="C167" s="122"/>
      <c r="D167" s="122"/>
      <c r="E167" s="122"/>
      <c r="F167" s="122"/>
    </row>
    <row r="168" spans="2:9" s="7" customFormat="1" ht="26.1" customHeight="1" x14ac:dyDescent="0.2">
      <c r="B168" s="121" t="s">
        <v>11</v>
      </c>
      <c r="C168" s="121"/>
      <c r="D168" s="121"/>
      <c r="E168" s="121"/>
      <c r="F168" s="121"/>
      <c r="I168" s="5"/>
    </row>
    <row r="169" spans="2:9" s="7" customFormat="1" ht="12.95" customHeight="1" x14ac:dyDescent="0.2">
      <c r="B169" s="122" t="s">
        <v>10</v>
      </c>
      <c r="C169" s="122"/>
      <c r="D169" s="122"/>
      <c r="E169" s="122"/>
      <c r="F169" s="122"/>
      <c r="I169" s="5"/>
    </row>
    <row r="170" spans="2:9" s="7" customFormat="1" ht="18" customHeight="1" x14ac:dyDescent="0.2">
      <c r="B170" s="122" t="s">
        <v>9</v>
      </c>
      <c r="C170" s="122"/>
      <c r="D170" s="122"/>
      <c r="E170" s="122"/>
      <c r="F170" s="122"/>
      <c r="I170" s="5"/>
    </row>
    <row r="171" spans="2:9" s="7" customFormat="1" ht="78.75" hidden="1" customHeight="1" x14ac:dyDescent="0.2">
      <c r="B171" s="129" t="s">
        <v>8</v>
      </c>
      <c r="C171" s="121"/>
      <c r="D171" s="121"/>
      <c r="E171" s="121"/>
      <c r="F171" s="6"/>
    </row>
    <row r="172" spans="2:9" s="7" customFormat="1" ht="15.95" customHeight="1" x14ac:dyDescent="0.2">
      <c r="B172" s="124" t="s">
        <v>7</v>
      </c>
      <c r="C172" s="124"/>
      <c r="D172" s="124"/>
      <c r="E172" s="124"/>
      <c r="F172" s="124"/>
      <c r="I172" s="5"/>
    </row>
    <row r="173" spans="2:9" s="7" customFormat="1" ht="65.099999999999994" customHeight="1" x14ac:dyDescent="0.2">
      <c r="B173" s="121" t="s">
        <v>6</v>
      </c>
      <c r="C173" s="121"/>
      <c r="D173" s="121"/>
      <c r="E173" s="121"/>
      <c r="F173" s="121"/>
    </row>
    <row r="174" spans="2:9" s="7" customFormat="1" ht="12.95" customHeight="1" x14ac:dyDescent="0.2">
      <c r="B174" s="121"/>
      <c r="C174" s="121"/>
      <c r="D174" s="121"/>
      <c r="E174" s="121"/>
      <c r="F174" s="121"/>
    </row>
    <row r="175" spans="2:9" s="7" customFormat="1" ht="39" customHeight="1" x14ac:dyDescent="0.2">
      <c r="B175" s="121" t="s">
        <v>5</v>
      </c>
      <c r="C175" s="121"/>
      <c r="D175" s="121"/>
      <c r="E175" s="121"/>
      <c r="F175" s="121"/>
      <c r="I175" s="5"/>
    </row>
    <row r="176" spans="2:9" s="7" customFormat="1" ht="26.1" customHeight="1" x14ac:dyDescent="0.2">
      <c r="B176" s="121" t="s">
        <v>4</v>
      </c>
      <c r="C176" s="121"/>
      <c r="D176" s="121"/>
      <c r="E176" s="121"/>
      <c r="F176" s="121"/>
      <c r="I176" s="5"/>
    </row>
    <row r="177" spans="2:9" s="7" customFormat="1" ht="26.1" customHeight="1" x14ac:dyDescent="0.2">
      <c r="B177" s="121" t="s">
        <v>3</v>
      </c>
      <c r="C177" s="121"/>
      <c r="D177" s="121"/>
      <c r="E177" s="121"/>
      <c r="F177" s="121"/>
      <c r="I177" s="5"/>
    </row>
    <row r="178" spans="2:9" s="7" customFormat="1" ht="12.95" customHeight="1" x14ac:dyDescent="0.2">
      <c r="B178" s="121"/>
      <c r="C178" s="121"/>
      <c r="D178" s="121"/>
      <c r="E178" s="121"/>
      <c r="F178" s="121"/>
    </row>
    <row r="179" spans="2:9" s="7" customFormat="1" ht="26.1" customHeight="1" x14ac:dyDescent="0.2">
      <c r="B179" s="121" t="s">
        <v>2</v>
      </c>
      <c r="C179" s="121"/>
      <c r="D179" s="121"/>
      <c r="E179" s="121"/>
      <c r="F179" s="121"/>
    </row>
    <row r="180" spans="2:9" s="7" customFormat="1" ht="12.95" customHeight="1" x14ac:dyDescent="0.2">
      <c r="B180" s="121"/>
      <c r="C180" s="121"/>
      <c r="D180" s="121"/>
      <c r="E180" s="121"/>
      <c r="F180" s="121"/>
    </row>
    <row r="181" spans="2:9" s="7" customFormat="1" ht="26.1" hidden="1" customHeight="1" x14ac:dyDescent="0.2">
      <c r="B181" s="121" t="s">
        <v>1</v>
      </c>
      <c r="C181" s="121"/>
      <c r="D181" s="121"/>
      <c r="E181" s="121"/>
      <c r="F181" s="121"/>
    </row>
    <row r="182" spans="2:9" s="7" customFormat="1" ht="12.95" customHeight="1" x14ac:dyDescent="0.2">
      <c r="B182" s="121"/>
      <c r="C182" s="121"/>
      <c r="D182" s="121"/>
      <c r="E182" s="121"/>
      <c r="F182" s="121"/>
    </row>
    <row r="183" spans="2:9" s="7" customFormat="1" ht="90.95" customHeight="1" x14ac:dyDescent="0.2">
      <c r="B183" s="121" t="s">
        <v>0</v>
      </c>
      <c r="C183" s="121"/>
      <c r="D183" s="121"/>
      <c r="E183" s="121"/>
      <c r="F183" s="121"/>
    </row>
    <row r="184" spans="2:9" s="7" customFormat="1" ht="12.95" customHeight="1" x14ac:dyDescent="0.2">
      <c r="B184" s="121"/>
      <c r="C184" s="121"/>
      <c r="D184" s="121"/>
      <c r="E184" s="121"/>
      <c r="F184" s="121"/>
    </row>
    <row r="185" spans="2:9" ht="20.25" hidden="1" customHeight="1" x14ac:dyDescent="0.2">
      <c r="B185" s="124" t="s">
        <v>37</v>
      </c>
      <c r="C185" s="124"/>
      <c r="D185" s="124"/>
      <c r="E185" s="124"/>
      <c r="F185" s="124"/>
      <c r="I185" s="5"/>
    </row>
    <row r="186" spans="2:9" ht="12.95" hidden="1" customHeight="1" x14ac:dyDescent="0.2">
      <c r="B186" s="121" t="s">
        <v>36</v>
      </c>
      <c r="C186" s="121"/>
      <c r="D186" s="121"/>
      <c r="E186" s="121"/>
      <c r="F186" s="121"/>
      <c r="I186" s="5"/>
    </row>
    <row r="187" spans="2:9" ht="12.95" hidden="1" customHeight="1" x14ac:dyDescent="0.2">
      <c r="B187" s="122" t="s">
        <v>35</v>
      </c>
      <c r="C187" s="122"/>
      <c r="D187" s="122"/>
      <c r="E187" s="122"/>
      <c r="F187" s="122"/>
      <c r="I187" s="5"/>
    </row>
    <row r="188" spans="2:9" ht="12.95" hidden="1" customHeight="1" x14ac:dyDescent="0.2">
      <c r="B188" s="122" t="s">
        <v>34</v>
      </c>
      <c r="C188" s="122"/>
      <c r="D188" s="122"/>
      <c r="E188" s="122"/>
      <c r="F188" s="122"/>
      <c r="I188" s="5"/>
    </row>
    <row r="189" spans="2:9" ht="12.95" hidden="1" customHeight="1" x14ac:dyDescent="0.2">
      <c r="B189" s="121" t="s">
        <v>33</v>
      </c>
      <c r="C189" s="121"/>
      <c r="D189" s="121"/>
      <c r="E189" s="121"/>
      <c r="F189" s="121"/>
      <c r="I189" s="5"/>
    </row>
    <row r="190" spans="2:9" ht="12.95" hidden="1" customHeight="1" x14ac:dyDescent="0.2">
      <c r="B190" s="122" t="s">
        <v>32</v>
      </c>
      <c r="C190" s="122"/>
      <c r="D190" s="122"/>
      <c r="E190" s="122"/>
      <c r="F190" s="122"/>
      <c r="I190" s="5"/>
    </row>
    <row r="191" spans="2:9" ht="12.95" hidden="1" customHeight="1" x14ac:dyDescent="0.2">
      <c r="B191" s="122" t="s">
        <v>31</v>
      </c>
      <c r="C191" s="122"/>
      <c r="D191" s="122"/>
      <c r="E191" s="122"/>
      <c r="F191" s="122"/>
      <c r="I191" s="5"/>
    </row>
    <row r="192" spans="2:9" ht="15" hidden="1" customHeight="1" x14ac:dyDescent="0.2">
      <c r="B192" s="116" t="s">
        <v>30</v>
      </c>
      <c r="C192" s="116"/>
      <c r="D192" s="116"/>
      <c r="E192" s="116"/>
      <c r="F192" s="116"/>
      <c r="I192" s="5"/>
    </row>
    <row r="193" spans="2:11" ht="26.25" hidden="1" customHeight="1" x14ac:dyDescent="0.2">
      <c r="B193" s="123" t="s">
        <v>29</v>
      </c>
      <c r="C193" s="123"/>
      <c r="D193" s="123"/>
      <c r="E193" s="123"/>
      <c r="F193" s="123"/>
      <c r="I193" s="5"/>
    </row>
    <row r="194" spans="2:11" ht="26.25" hidden="1" customHeight="1" x14ac:dyDescent="0.2">
      <c r="B194" s="116" t="s">
        <v>28</v>
      </c>
      <c r="C194" s="116"/>
      <c r="D194" s="116"/>
      <c r="E194" s="116"/>
      <c r="F194" s="116"/>
      <c r="I194" s="5"/>
    </row>
    <row r="195" spans="2:11" ht="24.75" hidden="1" customHeight="1" x14ac:dyDescent="0.2">
      <c r="B195" s="116" t="s">
        <v>27</v>
      </c>
      <c r="C195" s="116"/>
      <c r="D195" s="116"/>
      <c r="E195" s="116"/>
      <c r="F195" s="116"/>
      <c r="I195" s="5"/>
    </row>
    <row r="196" spans="2:11" ht="14.25" hidden="1" customHeight="1" x14ac:dyDescent="0.2">
      <c r="B196" s="121" t="s">
        <v>26</v>
      </c>
      <c r="C196" s="121"/>
      <c r="D196" s="121"/>
      <c r="E196" s="121"/>
      <c r="F196" s="121"/>
      <c r="I196" s="5"/>
    </row>
    <row r="197" spans="2:11" ht="39" hidden="1" customHeight="1" x14ac:dyDescent="0.2">
      <c r="B197" s="116" t="s">
        <v>25</v>
      </c>
      <c r="C197" s="116"/>
      <c r="D197" s="116"/>
      <c r="E197" s="116"/>
      <c r="F197" s="116"/>
      <c r="I197" s="5"/>
    </row>
    <row r="198" spans="2:11" ht="27.75" hidden="1" customHeight="1" x14ac:dyDescent="0.2">
      <c r="B198" s="116" t="s">
        <v>24</v>
      </c>
      <c r="C198" s="116"/>
      <c r="D198" s="116"/>
      <c r="E198" s="116"/>
      <c r="F198" s="116"/>
      <c r="I198" s="5"/>
    </row>
    <row r="199" spans="2:11" ht="15" hidden="1" customHeight="1" x14ac:dyDescent="0.2">
      <c r="B199" s="122" t="s">
        <v>23</v>
      </c>
      <c r="C199" s="122"/>
      <c r="D199" s="122"/>
      <c r="E199" s="122"/>
      <c r="F199" s="122"/>
      <c r="I199" s="5"/>
    </row>
    <row r="200" spans="2:11" ht="25.5" hidden="1" customHeight="1" x14ac:dyDescent="0.2">
      <c r="B200" s="122" t="s">
        <v>22</v>
      </c>
      <c r="C200" s="122"/>
      <c r="D200" s="122"/>
      <c r="E200" s="122"/>
      <c r="F200" s="122"/>
      <c r="I200" s="5"/>
    </row>
    <row r="201" spans="2:11" ht="14.25" hidden="1" customHeight="1" x14ac:dyDescent="0.2">
      <c r="B201" s="120" t="s">
        <v>21</v>
      </c>
      <c r="C201" s="120"/>
      <c r="D201" s="120"/>
      <c r="E201" s="120"/>
      <c r="F201" s="120"/>
      <c r="I201" s="5"/>
    </row>
    <row r="202" spans="2:11" ht="14.25" hidden="1" customHeight="1" x14ac:dyDescent="0.2">
      <c r="B202" s="120" t="s">
        <v>20</v>
      </c>
      <c r="C202" s="120"/>
      <c r="D202" s="120"/>
      <c r="E202" s="120"/>
      <c r="F202" s="120"/>
      <c r="I202" s="5"/>
    </row>
    <row r="203" spans="2:11" ht="24.75" hidden="1" customHeight="1" x14ac:dyDescent="0.2">
      <c r="B203" s="120" t="s">
        <v>19</v>
      </c>
      <c r="C203" s="120"/>
      <c r="D203" s="120"/>
      <c r="E203" s="120"/>
      <c r="F203" s="120"/>
      <c r="I203" s="5"/>
    </row>
    <row r="204" spans="2:11" ht="27" hidden="1" customHeight="1" x14ac:dyDescent="0.2">
      <c r="B204" s="116" t="s">
        <v>18</v>
      </c>
      <c r="C204" s="116"/>
      <c r="D204" s="116"/>
      <c r="E204" s="116"/>
      <c r="F204" s="116"/>
      <c r="I204" s="5"/>
    </row>
    <row r="205" spans="2:11" ht="15" hidden="1" customHeight="1" x14ac:dyDescent="0.2">
      <c r="B205" s="121" t="s">
        <v>17</v>
      </c>
      <c r="C205" s="121"/>
      <c r="D205" s="121"/>
      <c r="E205" s="121"/>
      <c r="F205" s="121"/>
      <c r="I205" s="5"/>
    </row>
    <row r="206" spans="2:11" ht="15" hidden="1" customHeight="1" x14ac:dyDescent="0.2">
      <c r="B206" s="116" t="s">
        <v>16</v>
      </c>
      <c r="C206" s="116"/>
      <c r="D206" s="116"/>
      <c r="E206" s="116"/>
      <c r="F206" s="116"/>
      <c r="I206" s="5"/>
    </row>
    <row r="207" spans="2:11" ht="41.25" customHeight="1" x14ac:dyDescent="0.2">
      <c r="B207" s="114" t="s">
        <v>161</v>
      </c>
      <c r="C207" s="114"/>
      <c r="D207" s="114"/>
      <c r="E207" s="114"/>
      <c r="F207" s="114"/>
      <c r="G207" s="114"/>
      <c r="H207" s="92"/>
      <c r="I207" s="92"/>
      <c r="J207" s="92"/>
      <c r="K207" s="93"/>
    </row>
    <row r="208" spans="2:11" ht="15.75" customHeight="1" x14ac:dyDescent="0.2">
      <c r="B208" s="92"/>
      <c r="C208" s="92"/>
      <c r="D208" s="92"/>
      <c r="E208" s="92"/>
      <c r="F208" s="92"/>
      <c r="G208" s="92"/>
      <c r="H208" s="92"/>
      <c r="I208" s="92"/>
      <c r="J208" s="92"/>
      <c r="K208" s="93"/>
    </row>
    <row r="209" spans="2:11" ht="36.75" customHeight="1" x14ac:dyDescent="0.2">
      <c r="B209" s="114" t="s">
        <v>162</v>
      </c>
      <c r="C209" s="114"/>
      <c r="D209" s="114"/>
      <c r="E209" s="114"/>
      <c r="F209" s="114"/>
      <c r="G209" s="114"/>
      <c r="H209" s="92"/>
      <c r="I209" s="92"/>
      <c r="J209" s="92"/>
      <c r="K209" s="93"/>
    </row>
    <row r="210" spans="2:11" ht="15.75" customHeight="1" x14ac:dyDescent="0.2">
      <c r="B210" s="92"/>
      <c r="C210" s="92"/>
      <c r="D210" s="92"/>
      <c r="E210" s="92"/>
      <c r="F210" s="92"/>
      <c r="G210" s="92"/>
      <c r="H210" s="92"/>
      <c r="I210" s="92"/>
      <c r="J210" s="92"/>
      <c r="K210" s="93"/>
    </row>
    <row r="211" spans="2:11" ht="34.5" customHeight="1" x14ac:dyDescent="0.2">
      <c r="B211" s="114" t="s">
        <v>163</v>
      </c>
      <c r="C211" s="114"/>
      <c r="D211" s="114"/>
      <c r="E211" s="114"/>
      <c r="F211" s="114"/>
      <c r="G211" s="114"/>
      <c r="H211" s="92"/>
      <c r="I211" s="92"/>
      <c r="J211" s="92"/>
      <c r="K211" s="93"/>
    </row>
    <row r="212" spans="2:11" ht="15.75" customHeight="1" x14ac:dyDescent="0.2">
      <c r="B212" s="92"/>
      <c r="C212" s="92"/>
      <c r="D212" s="92"/>
      <c r="E212" s="92"/>
      <c r="F212" s="92"/>
      <c r="G212" s="92"/>
      <c r="H212" s="92"/>
      <c r="I212" s="92"/>
      <c r="J212" s="92"/>
      <c r="K212" s="93"/>
    </row>
    <row r="213" spans="2:11" ht="30" customHeight="1" x14ac:dyDescent="0.2">
      <c r="B213" s="114" t="s">
        <v>164</v>
      </c>
      <c r="C213" s="114"/>
      <c r="D213" s="114"/>
      <c r="E213" s="114"/>
      <c r="F213" s="114"/>
      <c r="G213" s="114"/>
      <c r="H213" s="92"/>
      <c r="I213" s="92"/>
      <c r="J213" s="92"/>
      <c r="K213" s="93"/>
    </row>
    <row r="214" spans="2:11" ht="15.75" customHeight="1" x14ac:dyDescent="0.2">
      <c r="B214" s="117" t="s">
        <v>165</v>
      </c>
      <c r="C214" s="117"/>
      <c r="D214" s="117"/>
      <c r="E214" s="117"/>
      <c r="F214" s="117"/>
      <c r="G214" s="117"/>
      <c r="H214" s="94"/>
      <c r="I214" s="94"/>
      <c r="J214" s="94"/>
      <c r="K214" s="93"/>
    </row>
    <row r="215" spans="2:11" ht="15.75" customHeight="1" x14ac:dyDescent="0.2">
      <c r="B215" s="118" t="s">
        <v>166</v>
      </c>
      <c r="C215" s="118"/>
      <c r="D215" s="118"/>
      <c r="E215" s="118"/>
      <c r="F215" s="118"/>
      <c r="G215" s="118"/>
      <c r="H215" s="95"/>
      <c r="I215" s="95"/>
      <c r="J215" s="95"/>
      <c r="K215" s="93"/>
    </row>
    <row r="216" spans="2:11" ht="15.75" customHeight="1" x14ac:dyDescent="0.2">
      <c r="B216" s="118" t="s">
        <v>167</v>
      </c>
      <c r="C216" s="118"/>
      <c r="D216" s="118"/>
      <c r="E216" s="118"/>
      <c r="F216" s="118"/>
      <c r="G216" s="118"/>
      <c r="H216" s="95"/>
      <c r="I216" s="95"/>
      <c r="J216" s="95"/>
      <c r="K216" s="93"/>
    </row>
    <row r="217" spans="2:11" ht="15.75" customHeight="1" x14ac:dyDescent="0.2">
      <c r="B217" s="119" t="s">
        <v>168</v>
      </c>
      <c r="C217" s="119"/>
      <c r="D217" s="119"/>
      <c r="E217" s="119"/>
      <c r="F217" s="119"/>
      <c r="G217" s="119"/>
      <c r="H217" s="96"/>
      <c r="I217" s="96"/>
      <c r="J217" s="96"/>
      <c r="K217" s="93"/>
    </row>
    <row r="218" spans="2:11" ht="15.75" customHeight="1" x14ac:dyDescent="0.2">
      <c r="B218" s="111" t="s">
        <v>169</v>
      </c>
      <c r="C218" s="111"/>
      <c r="D218" s="111"/>
      <c r="E218" s="111"/>
      <c r="F218" s="111"/>
      <c r="G218" s="111"/>
      <c r="H218" s="97"/>
      <c r="I218" s="97"/>
      <c r="J218" s="97"/>
      <c r="K218" s="93"/>
    </row>
    <row r="219" spans="2:11" ht="15.75" customHeight="1" x14ac:dyDescent="0.2">
      <c r="B219" s="92"/>
      <c r="C219" s="92"/>
      <c r="D219" s="92"/>
      <c r="E219" s="92"/>
      <c r="F219" s="92"/>
      <c r="G219" s="92"/>
      <c r="H219" s="92"/>
      <c r="I219" s="92"/>
      <c r="J219" s="92"/>
      <c r="K219" s="98"/>
    </row>
    <row r="220" spans="2:11" ht="81" customHeight="1" x14ac:dyDescent="0.25">
      <c r="B220" s="112" t="s">
        <v>170</v>
      </c>
      <c r="C220" s="112"/>
      <c r="D220" s="112"/>
      <c r="E220" s="112"/>
      <c r="F220" s="112"/>
      <c r="G220" s="112"/>
      <c r="H220" s="99"/>
      <c r="I220" s="99"/>
      <c r="J220" s="99"/>
      <c r="K220" s="93"/>
    </row>
    <row r="221" spans="2:11" ht="15.75" customHeight="1" x14ac:dyDescent="0.25">
      <c r="B221" s="100"/>
      <c r="C221" s="101"/>
      <c r="D221" s="101"/>
      <c r="E221" s="101"/>
      <c r="F221" s="93"/>
      <c r="G221" s="101"/>
      <c r="H221" s="101"/>
      <c r="I221" s="101"/>
      <c r="J221" s="101"/>
      <c r="K221" s="93"/>
    </row>
    <row r="222" spans="2:11" ht="51" customHeight="1" x14ac:dyDescent="0.25">
      <c r="B222" s="113" t="s">
        <v>171</v>
      </c>
      <c r="C222" s="113"/>
      <c r="D222" s="113"/>
      <c r="E222" s="113"/>
      <c r="F222" s="113"/>
      <c r="G222" s="113"/>
      <c r="H222" s="102"/>
      <c r="I222" s="102"/>
      <c r="J222" s="102"/>
      <c r="K222" s="93"/>
    </row>
    <row r="223" spans="2:11" ht="15.75" customHeight="1" x14ac:dyDescent="0.2">
      <c r="B223" s="114" t="s">
        <v>172</v>
      </c>
      <c r="C223" s="114"/>
      <c r="D223" s="114"/>
      <c r="E223" s="114"/>
      <c r="F223" s="114"/>
      <c r="G223" s="114"/>
      <c r="H223" s="92"/>
      <c r="I223" s="92"/>
      <c r="J223" s="92"/>
      <c r="K223" s="93"/>
    </row>
    <row r="224" spans="2:11" ht="15.75" customHeight="1" x14ac:dyDescent="0.25">
      <c r="B224" s="103"/>
      <c r="C224" s="101"/>
      <c r="D224" s="101"/>
      <c r="E224" s="101"/>
      <c r="F224" s="93"/>
      <c r="G224" s="101"/>
      <c r="H224" s="101"/>
      <c r="I224" s="101"/>
      <c r="J224" s="101"/>
      <c r="K224" s="93"/>
    </row>
    <row r="225" spans="2:11" ht="15.75" customHeight="1" x14ac:dyDescent="0.2">
      <c r="B225" s="115" t="s">
        <v>173</v>
      </c>
      <c r="C225" s="115"/>
      <c r="D225" s="115"/>
      <c r="E225" s="115"/>
      <c r="F225" s="115"/>
      <c r="G225" s="115"/>
      <c r="H225" s="104"/>
      <c r="I225" s="104"/>
      <c r="J225" s="104"/>
      <c r="K225" s="93"/>
    </row>
    <row r="226" spans="2:11" ht="15.75" customHeight="1" x14ac:dyDescent="0.2">
      <c r="B226" s="104"/>
      <c r="C226" s="104"/>
      <c r="D226" s="104"/>
      <c r="E226" s="104"/>
      <c r="F226" s="104"/>
      <c r="G226" s="104"/>
      <c r="H226" s="104"/>
      <c r="I226" s="104"/>
      <c r="J226" s="104"/>
      <c r="K226" s="93"/>
    </row>
    <row r="227" spans="2:11" ht="15.75" customHeight="1" x14ac:dyDescent="0.2">
      <c r="B227" s="115" t="s">
        <v>174</v>
      </c>
      <c r="C227" s="115"/>
      <c r="D227" s="115"/>
      <c r="E227" s="115"/>
      <c r="F227" s="115"/>
      <c r="G227" s="115"/>
      <c r="H227" s="104"/>
      <c r="I227" s="104"/>
      <c r="J227" s="104"/>
      <c r="K227" s="93"/>
    </row>
    <row r="228" spans="2:11" ht="15.75" customHeight="1" x14ac:dyDescent="0.2">
      <c r="B228" s="104"/>
      <c r="C228" s="104"/>
      <c r="D228" s="104"/>
      <c r="E228" s="104"/>
      <c r="F228" s="104"/>
      <c r="G228" s="104"/>
      <c r="H228" s="104"/>
      <c r="I228" s="104"/>
      <c r="J228" s="104"/>
      <c r="K228" s="93"/>
    </row>
    <row r="229" spans="2:11" ht="15.75" customHeight="1" x14ac:dyDescent="0.25">
      <c r="B229" s="150" t="s">
        <v>175</v>
      </c>
      <c r="C229" s="150"/>
      <c r="D229" s="150"/>
      <c r="E229" s="150"/>
      <c r="F229" s="150"/>
      <c r="G229" s="150"/>
      <c r="H229" s="101"/>
      <c r="I229" s="101"/>
      <c r="J229" s="101"/>
      <c r="K229" s="93"/>
    </row>
    <row r="230" spans="2:11" ht="15.75" customHeight="1" x14ac:dyDescent="0.25">
      <c r="B230" s="105"/>
      <c r="C230" s="101"/>
      <c r="D230" s="101"/>
      <c r="E230" s="101"/>
      <c r="F230" s="93"/>
      <c r="G230" s="101"/>
      <c r="H230" s="101"/>
      <c r="I230" s="101"/>
      <c r="J230" s="101"/>
      <c r="K230" s="93"/>
    </row>
    <row r="231" spans="2:11" ht="15.75" customHeight="1" x14ac:dyDescent="0.2">
      <c r="B231" s="115" t="s">
        <v>176</v>
      </c>
      <c r="C231" s="115"/>
      <c r="D231" s="115"/>
      <c r="E231" s="115"/>
      <c r="F231" s="115"/>
      <c r="G231" s="115"/>
      <c r="H231" s="104"/>
      <c r="I231" s="104"/>
      <c r="J231" s="104"/>
      <c r="K231" s="93"/>
    </row>
    <row r="232" spans="2:11" ht="15.75" customHeight="1" x14ac:dyDescent="0.2">
      <c r="B232" s="104"/>
      <c r="C232" s="104"/>
      <c r="D232" s="104"/>
      <c r="E232" s="104"/>
      <c r="F232" s="104"/>
      <c r="G232" s="104"/>
      <c r="H232" s="104"/>
      <c r="I232" s="104"/>
      <c r="J232" s="104"/>
      <c r="K232" s="93"/>
    </row>
    <row r="233" spans="2:11" ht="15.75" customHeight="1" x14ac:dyDescent="0.2">
      <c r="B233" s="115" t="s">
        <v>177</v>
      </c>
      <c r="C233" s="115"/>
      <c r="D233" s="115"/>
      <c r="E233" s="115"/>
      <c r="F233" s="115"/>
      <c r="G233" s="115"/>
      <c r="H233" s="104"/>
      <c r="I233" s="104"/>
      <c r="J233" s="104"/>
      <c r="K233" s="93"/>
    </row>
    <row r="234" spans="2:11" ht="15.75" customHeight="1" x14ac:dyDescent="0.2">
      <c r="B234" s="104"/>
      <c r="C234" s="104"/>
      <c r="D234" s="104"/>
      <c r="E234" s="104"/>
      <c r="F234" s="104"/>
      <c r="G234" s="104"/>
      <c r="H234" s="104"/>
      <c r="I234" s="104"/>
      <c r="J234" s="104"/>
      <c r="K234" s="93"/>
    </row>
    <row r="235" spans="2:11" ht="35.25" customHeight="1" x14ac:dyDescent="0.25">
      <c r="B235" s="149" t="s">
        <v>178</v>
      </c>
      <c r="C235" s="149"/>
      <c r="D235" s="149"/>
      <c r="E235" s="149"/>
      <c r="F235" s="149"/>
      <c r="G235" s="149"/>
      <c r="H235" s="101"/>
      <c r="I235" s="101"/>
      <c r="J235" s="101"/>
      <c r="K235" s="93"/>
    </row>
    <row r="236" spans="2:11" ht="15.75" customHeight="1" x14ac:dyDescent="0.25">
      <c r="B236" s="106"/>
      <c r="C236" s="101"/>
      <c r="D236" s="101"/>
      <c r="E236" s="101"/>
      <c r="F236" s="93"/>
      <c r="G236" s="101"/>
      <c r="H236" s="101"/>
      <c r="I236" s="101"/>
      <c r="J236" s="101"/>
      <c r="K236" s="93"/>
    </row>
    <row r="237" spans="2:11" ht="15.75" customHeight="1" x14ac:dyDescent="0.2">
      <c r="B237" s="151" t="s">
        <v>179</v>
      </c>
      <c r="C237" s="151"/>
      <c r="D237" s="151"/>
      <c r="E237" s="151"/>
      <c r="F237" s="151"/>
      <c r="G237" s="151"/>
      <c r="H237" s="107"/>
      <c r="I237" s="107"/>
      <c r="J237" s="107"/>
      <c r="K237" s="107"/>
    </row>
    <row r="238" spans="2:11" ht="15.75" customHeight="1" x14ac:dyDescent="0.2">
      <c r="B238" s="108"/>
      <c r="C238" s="108"/>
      <c r="D238" s="108"/>
      <c r="E238" s="108"/>
      <c r="F238" s="108"/>
      <c r="G238" s="108"/>
      <c r="H238" s="108"/>
      <c r="I238" s="108"/>
      <c r="J238" s="108"/>
      <c r="K238" s="108"/>
    </row>
    <row r="239" spans="2:11" ht="15.75" customHeight="1" x14ac:dyDescent="0.25">
      <c r="B239" s="148" t="s">
        <v>180</v>
      </c>
      <c r="C239" s="148"/>
      <c r="D239" s="148"/>
      <c r="E239" s="148"/>
      <c r="F239" s="148"/>
      <c r="G239" s="148"/>
      <c r="H239" s="101"/>
      <c r="I239" s="101"/>
      <c r="J239" s="101"/>
      <c r="K239" s="93"/>
    </row>
    <row r="240" spans="2:11" ht="15.75" customHeight="1" x14ac:dyDescent="0.25">
      <c r="B240" s="106"/>
      <c r="C240" s="101"/>
      <c r="D240" s="101"/>
      <c r="E240" s="101"/>
      <c r="F240" s="93"/>
      <c r="G240" s="101"/>
      <c r="H240" s="101"/>
      <c r="I240" s="101"/>
      <c r="J240" s="101"/>
      <c r="K240" s="93"/>
    </row>
    <row r="241" spans="2:11" ht="15.75" customHeight="1" x14ac:dyDescent="0.25">
      <c r="B241" s="148" t="s">
        <v>181</v>
      </c>
      <c r="C241" s="148"/>
      <c r="D241" s="148"/>
      <c r="E241" s="148"/>
      <c r="F241" s="148"/>
      <c r="G241" s="148"/>
      <c r="H241" s="101"/>
      <c r="I241" s="101"/>
      <c r="J241" s="101"/>
      <c r="K241" s="93"/>
    </row>
    <row r="242" spans="2:11" ht="15.75" customHeight="1" x14ac:dyDescent="0.25">
      <c r="B242" s="106"/>
      <c r="C242" s="101"/>
      <c r="D242" s="101"/>
      <c r="E242" s="101"/>
      <c r="F242" s="93"/>
      <c r="G242" s="101"/>
      <c r="H242" s="101"/>
      <c r="I242" s="101"/>
      <c r="J242" s="101"/>
      <c r="K242" s="93"/>
    </row>
    <row r="243" spans="2:11" ht="15.75" customHeight="1" x14ac:dyDescent="0.25">
      <c r="B243" s="148" t="s">
        <v>182</v>
      </c>
      <c r="C243" s="148"/>
      <c r="D243" s="148"/>
      <c r="E243" s="148"/>
      <c r="F243" s="148"/>
      <c r="G243" s="148"/>
      <c r="H243" s="101"/>
      <c r="I243" s="101"/>
      <c r="J243" s="101"/>
      <c r="K243" s="93"/>
    </row>
    <row r="244" spans="2:11" ht="15.75" customHeight="1" x14ac:dyDescent="0.25">
      <c r="B244" s="106"/>
      <c r="C244" s="101"/>
      <c r="D244" s="101"/>
      <c r="E244" s="101"/>
      <c r="F244" s="93"/>
      <c r="G244" s="101"/>
      <c r="H244" s="101"/>
      <c r="I244" s="101"/>
      <c r="J244" s="101"/>
      <c r="K244" s="93"/>
    </row>
    <row r="245" spans="2:11" ht="15.75" customHeight="1" x14ac:dyDescent="0.25">
      <c r="B245" s="148" t="s">
        <v>183</v>
      </c>
      <c r="C245" s="148"/>
      <c r="D245" s="148"/>
      <c r="E245" s="148"/>
      <c r="F245" s="148"/>
      <c r="G245" s="148"/>
      <c r="H245" s="101"/>
      <c r="I245" s="101"/>
      <c r="J245" s="101"/>
      <c r="K245" s="93"/>
    </row>
    <row r="246" spans="2:11" ht="15.75" customHeight="1" x14ac:dyDescent="0.25">
      <c r="B246" s="106"/>
      <c r="C246" s="101"/>
      <c r="D246" s="101"/>
      <c r="E246" s="101"/>
      <c r="F246" s="93"/>
      <c r="G246" s="101"/>
      <c r="H246" s="101"/>
      <c r="I246" s="101"/>
      <c r="J246" s="101"/>
      <c r="K246" s="93"/>
    </row>
    <row r="247" spans="2:11" ht="15.75" customHeight="1" x14ac:dyDescent="0.2">
      <c r="B247" s="147" t="s">
        <v>184</v>
      </c>
      <c r="C247" s="147"/>
      <c r="D247" s="147"/>
      <c r="E247" s="147"/>
      <c r="F247" s="147"/>
      <c r="G247" s="147"/>
      <c r="H247" s="109"/>
      <c r="I247" s="109"/>
      <c r="J247" s="109"/>
      <c r="K247" s="109"/>
    </row>
    <row r="248" spans="2:11" ht="15.75" customHeight="1" x14ac:dyDescent="0.2">
      <c r="B248" s="110"/>
      <c r="C248" s="110"/>
      <c r="D248" s="110"/>
      <c r="E248" s="110"/>
      <c r="F248" s="110"/>
      <c r="G248" s="110"/>
      <c r="H248" s="110"/>
      <c r="I248" s="110"/>
      <c r="J248" s="110"/>
      <c r="K248" s="110"/>
    </row>
    <row r="249" spans="2:11" ht="15.75" customHeight="1" x14ac:dyDescent="0.25">
      <c r="B249" s="148" t="s">
        <v>185</v>
      </c>
      <c r="C249" s="148"/>
      <c r="D249" s="148"/>
      <c r="E249" s="148"/>
      <c r="F249" s="148"/>
      <c r="G249" s="148"/>
      <c r="H249" s="101"/>
      <c r="I249" s="101"/>
      <c r="J249" s="101"/>
      <c r="K249" s="93"/>
    </row>
    <row r="250" spans="2:11" ht="15.75" customHeight="1" x14ac:dyDescent="0.25">
      <c r="B250" s="106"/>
      <c r="C250" s="101"/>
      <c r="D250" s="101"/>
      <c r="E250" s="101"/>
      <c r="F250" s="93"/>
      <c r="G250" s="101"/>
      <c r="H250" s="101"/>
      <c r="I250" s="101"/>
      <c r="J250" s="101"/>
      <c r="K250" s="93"/>
    </row>
    <row r="251" spans="2:11" ht="15.75" customHeight="1" x14ac:dyDescent="0.25">
      <c r="B251" s="148" t="s">
        <v>186</v>
      </c>
      <c r="C251" s="148"/>
      <c r="D251" s="148"/>
      <c r="E251" s="148"/>
      <c r="F251" s="148"/>
      <c r="G251" s="148"/>
      <c r="H251" s="101"/>
      <c r="I251" s="101"/>
      <c r="J251" s="101"/>
      <c r="K251" s="93"/>
    </row>
    <row r="252" spans="2:11" ht="15.75" customHeight="1" x14ac:dyDescent="0.25">
      <c r="B252" s="106"/>
      <c r="C252" s="101"/>
      <c r="D252" s="101"/>
      <c r="E252" s="101"/>
      <c r="F252" s="93"/>
      <c r="G252" s="101"/>
      <c r="H252" s="101"/>
      <c r="I252" s="101"/>
      <c r="J252" s="101"/>
      <c r="K252" s="93"/>
    </row>
    <row r="253" spans="2:11" ht="29.25" customHeight="1" x14ac:dyDescent="0.25">
      <c r="B253" s="149" t="s">
        <v>187</v>
      </c>
      <c r="C253" s="148"/>
      <c r="D253" s="148"/>
      <c r="E253" s="148"/>
      <c r="F253" s="148"/>
      <c r="G253" s="148"/>
      <c r="H253" s="101"/>
      <c r="I253" s="101"/>
      <c r="J253" s="101"/>
      <c r="K253" s="93"/>
    </row>
    <row r="254" spans="2:11" ht="15.75" customHeight="1" x14ac:dyDescent="0.25">
      <c r="B254" s="106"/>
      <c r="C254" s="101"/>
      <c r="D254" s="101"/>
      <c r="E254" s="101"/>
      <c r="F254" s="93"/>
      <c r="G254" s="101"/>
      <c r="H254" s="101"/>
      <c r="I254" s="101"/>
      <c r="J254" s="101"/>
      <c r="K254" s="93"/>
    </row>
    <row r="255" spans="2:11" ht="15.75" customHeight="1" x14ac:dyDescent="0.25">
      <c r="B255" s="148" t="s">
        <v>188</v>
      </c>
      <c r="C255" s="148"/>
      <c r="D255" s="148"/>
      <c r="E255" s="148"/>
      <c r="F255" s="148"/>
      <c r="G255" s="148"/>
      <c r="H255" s="101"/>
      <c r="I255" s="101"/>
      <c r="J255" s="101"/>
      <c r="K255" s="93"/>
    </row>
  </sheetData>
  <mergeCells count="148">
    <mergeCell ref="B247:G247"/>
    <mergeCell ref="B249:G249"/>
    <mergeCell ref="B251:G251"/>
    <mergeCell ref="B253:G253"/>
    <mergeCell ref="B255:G255"/>
    <mergeCell ref="B229:G229"/>
    <mergeCell ref="B231:G231"/>
    <mergeCell ref="B233:G233"/>
    <mergeCell ref="B235:G235"/>
    <mergeCell ref="B237:G237"/>
    <mergeCell ref="B239:G239"/>
    <mergeCell ref="B241:G241"/>
    <mergeCell ref="B243:G243"/>
    <mergeCell ref="B245:G245"/>
    <mergeCell ref="B131:F131"/>
    <mergeCell ref="B127:F127"/>
    <mergeCell ref="B25:F25"/>
    <mergeCell ref="B3:F3"/>
    <mergeCell ref="B26:F26"/>
    <mergeCell ref="B102:F102"/>
    <mergeCell ref="B24:F24"/>
    <mergeCell ref="B23:F23"/>
    <mergeCell ref="D7:E7"/>
    <mergeCell ref="B99:E99"/>
    <mergeCell ref="B116:F116"/>
    <mergeCell ref="D42:E42"/>
    <mergeCell ref="D30:E30"/>
    <mergeCell ref="B104:G104"/>
    <mergeCell ref="B106:E106"/>
    <mergeCell ref="B120:F120"/>
    <mergeCell ref="B121:F121"/>
    <mergeCell ref="B122:F122"/>
    <mergeCell ref="B123:F123"/>
    <mergeCell ref="B117:F117"/>
    <mergeCell ref="B118:F118"/>
    <mergeCell ref="B119:F119"/>
    <mergeCell ref="B129:F129"/>
    <mergeCell ref="B130:F130"/>
    <mergeCell ref="B135:F135"/>
    <mergeCell ref="B136:F136"/>
    <mergeCell ref="B137:F137"/>
    <mergeCell ref="B1:G1"/>
    <mergeCell ref="B96:G96"/>
    <mergeCell ref="D6:E6"/>
    <mergeCell ref="D41:E41"/>
    <mergeCell ref="B21:F21"/>
    <mergeCell ref="B22:F22"/>
    <mergeCell ref="D29:E29"/>
    <mergeCell ref="B93:G93"/>
    <mergeCell ref="B2:F2"/>
    <mergeCell ref="B103:G103"/>
    <mergeCell ref="B110:F110"/>
    <mergeCell ref="B109:F109"/>
    <mergeCell ref="B132:F132"/>
    <mergeCell ref="B114:F114"/>
    <mergeCell ref="B115:F115"/>
    <mergeCell ref="B113:F113"/>
    <mergeCell ref="B108:F108"/>
    <mergeCell ref="B105:F105"/>
    <mergeCell ref="B111:F111"/>
    <mergeCell ref="B107:G107"/>
    <mergeCell ref="B124:F124"/>
    <mergeCell ref="B147:F147"/>
    <mergeCell ref="B148:F148"/>
    <mergeCell ref="B141:F141"/>
    <mergeCell ref="B142:F142"/>
    <mergeCell ref="B143:F143"/>
    <mergeCell ref="B144:F144"/>
    <mergeCell ref="B157:F157"/>
    <mergeCell ref="B101:F101"/>
    <mergeCell ref="B153:F153"/>
    <mergeCell ref="B154:F154"/>
    <mergeCell ref="B149:F149"/>
    <mergeCell ref="B150:F150"/>
    <mergeCell ref="B151:F151"/>
    <mergeCell ref="B152:F152"/>
    <mergeCell ref="B145:F145"/>
    <mergeCell ref="B146:F146"/>
    <mergeCell ref="B128:F128"/>
    <mergeCell ref="B125:F125"/>
    <mergeCell ref="B126:F126"/>
    <mergeCell ref="B138:F138"/>
    <mergeCell ref="B139:F139"/>
    <mergeCell ref="B140:F140"/>
    <mergeCell ref="B133:F133"/>
    <mergeCell ref="B134:F134"/>
    <mergeCell ref="B156:F156"/>
    <mergeCell ref="B165:F165"/>
    <mergeCell ref="B166:F166"/>
    <mergeCell ref="B167:F167"/>
    <mergeCell ref="B181:F181"/>
    <mergeCell ref="B168:F168"/>
    <mergeCell ref="B178:F178"/>
    <mergeCell ref="B170:F170"/>
    <mergeCell ref="B172:F172"/>
    <mergeCell ref="B173:F173"/>
    <mergeCell ref="B174:F174"/>
    <mergeCell ref="B162:G162"/>
    <mergeCell ref="B185:F185"/>
    <mergeCell ref="B186:F186"/>
    <mergeCell ref="B187:F187"/>
    <mergeCell ref="B183:F183"/>
    <mergeCell ref="B184:F184"/>
    <mergeCell ref="B158:F158"/>
    <mergeCell ref="B159:F159"/>
    <mergeCell ref="B160:F160"/>
    <mergeCell ref="B164:F164"/>
    <mergeCell ref="B182:F182"/>
    <mergeCell ref="B169:F169"/>
    <mergeCell ref="B176:F176"/>
    <mergeCell ref="B177:F177"/>
    <mergeCell ref="B179:F179"/>
    <mergeCell ref="B180:F180"/>
    <mergeCell ref="B175:F175"/>
    <mergeCell ref="B171:E171"/>
    <mergeCell ref="B192:F192"/>
    <mergeCell ref="B193:F193"/>
    <mergeCell ref="B194:F194"/>
    <mergeCell ref="B195:F195"/>
    <mergeCell ref="B188:F188"/>
    <mergeCell ref="B189:F189"/>
    <mergeCell ref="B190:F190"/>
    <mergeCell ref="B191:F191"/>
    <mergeCell ref="B200:F200"/>
    <mergeCell ref="B201:F201"/>
    <mergeCell ref="B202:F202"/>
    <mergeCell ref="B203:F203"/>
    <mergeCell ref="B196:F196"/>
    <mergeCell ref="B197:F197"/>
    <mergeCell ref="B198:F198"/>
    <mergeCell ref="B199:F199"/>
    <mergeCell ref="B204:F204"/>
    <mergeCell ref="B205:F205"/>
    <mergeCell ref="B218:G218"/>
    <mergeCell ref="B220:G220"/>
    <mergeCell ref="B222:G222"/>
    <mergeCell ref="B223:G223"/>
    <mergeCell ref="B225:G225"/>
    <mergeCell ref="B227:G227"/>
    <mergeCell ref="B206:F206"/>
    <mergeCell ref="B207:G207"/>
    <mergeCell ref="B209:G209"/>
    <mergeCell ref="B211:G211"/>
    <mergeCell ref="B213:G213"/>
    <mergeCell ref="B214:G214"/>
    <mergeCell ref="B215:G215"/>
    <mergeCell ref="B216:G216"/>
    <mergeCell ref="B217:G217"/>
  </mergeCells>
  <hyperlinks>
    <hyperlink ref="B218" r:id="rId1"/>
  </hyperlinks>
  <printOptions horizontalCentered="1"/>
  <pageMargins left="0.35" right="0.35" top="0.35" bottom="0.75" header="0" footer="0.5"/>
  <pageSetup scale="83" orientation="portrait" r:id="rId2"/>
  <headerFooter alignWithMargins="0">
    <oddFooter>&amp;REffective 05/01/2013&amp;CPage&amp;P</oddFooter>
  </headerFooter>
  <rowBreaks count="1" manualBreakCount="1">
    <brk id="96"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pageSetup orientation="portrait" r:id="rId1"/>
  <headerFooter>
    <oddFooter>&amp;REffective 05/01/2013&amp;CPage&amp;P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233</vt:i4>
      </vt:variant>
    </vt:vector>
  </HeadingPairs>
  <TitlesOfParts>
    <vt:vector size="235" baseType="lpstr">
      <vt:lpstr>Alaska Option 4A</vt:lpstr>
      <vt:lpstr>Sheet1</vt:lpstr>
      <vt:lpstr>DPPOIINetwork</vt:lpstr>
      <vt:lpstr>'Alaska Option 4A'!Print_Area</vt:lpstr>
      <vt:lpstr>'Alaska Option 4A'!Print_Titles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rng_dmo_prev_coins</vt:lpstr>
      <vt:lpstr>rng_dmo_sealants</vt:lpstr>
      <vt:lpstr>rng_eff_date</vt:lpstr>
      <vt:lpstr>rng_emer_hdr</vt:lpstr>
      <vt:lpstr>rng_emerg</vt:lpstr>
      <vt:lpstr>rng_er_prev</vt:lpstr>
      <vt:lpstr>rng_final</vt:lpstr>
      <vt:lpstr>rng_finding_par</vt:lpstr>
      <vt:lpstr>rng_finding_par_1</vt:lpstr>
      <vt:lpstr>rng_finding_par_2</vt:lpstr>
      <vt:lpstr>rng_finding_par_3</vt:lpstr>
      <vt:lpstr>rng_finding_par_hdr</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rng_ppo_orth</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rng_Prev_coins</vt:lpstr>
      <vt:lpstr>rng_prev_partlist_hdr</vt:lpstr>
      <vt:lpstr>rng_prod_ca_dmo</vt:lpstr>
      <vt:lpstr>rng_prod_ca_dmo2</vt:lpstr>
      <vt:lpstr>rng_prod_tx_dmo</vt:lpstr>
      <vt:lpstr>rng_reins_rule1</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Small Group Dental Plan Designs Alaska</dc:title>
  <dc:creator>ADMINISTRATOR</dc:creator>
  <cp:lastModifiedBy>Teresa Rawlings</cp:lastModifiedBy>
  <dcterms:created xsi:type="dcterms:W3CDTF">2012-09-04T17:32:25Z</dcterms:created>
  <dcterms:modified xsi:type="dcterms:W3CDTF">2018-12-18T14:51:02Z</dcterms:modified>
</cp:coreProperties>
</file>